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ozpočet\Rozpočet 2017\"/>
    </mc:Choice>
  </mc:AlternateContent>
  <bookViews>
    <workbookView xWindow="105" yWindow="90" windowWidth="17565" windowHeight="7020"/>
  </bookViews>
  <sheets>
    <sheet name="Výdavky" sheetId="1" r:id="rId1"/>
    <sheet name="Príjmy" sheetId="2" r:id="rId2"/>
    <sheet name="Hárok3" sheetId="3" r:id="rId3"/>
  </sheets>
  <calcPr calcId="171027"/>
</workbook>
</file>

<file path=xl/calcChain.xml><?xml version="1.0" encoding="utf-8"?>
<calcChain xmlns="http://schemas.openxmlformats.org/spreadsheetml/2006/main">
  <c r="I807" i="1" l="1"/>
  <c r="I806" i="1"/>
  <c r="I808" i="1" s="1"/>
  <c r="I799" i="1"/>
  <c r="I789" i="1"/>
  <c r="I800" i="1" s="1"/>
  <c r="I788" i="1"/>
  <c r="I768" i="1"/>
  <c r="I726" i="1"/>
  <c r="I725" i="1"/>
  <c r="I719" i="1"/>
  <c r="I708" i="1"/>
  <c r="I695" i="1"/>
  <c r="I694" i="1"/>
  <c r="I663" i="1"/>
  <c r="I655" i="1"/>
  <c r="I644" i="1"/>
  <c r="I631" i="1"/>
  <c r="I627" i="1"/>
  <c r="I611" i="1"/>
  <c r="I594" i="1"/>
  <c r="I632" i="1" s="1"/>
  <c r="I645" i="1" s="1"/>
  <c r="I564" i="1"/>
  <c r="I557" i="1"/>
  <c r="I519" i="1"/>
  <c r="I513" i="1"/>
  <c r="I492" i="1"/>
  <c r="I480" i="1"/>
  <c r="I520" i="1" s="1"/>
  <c r="I457" i="1"/>
  <c r="I450" i="1"/>
  <c r="I442" i="1"/>
  <c r="I812" i="1" s="1"/>
  <c r="I814" i="1" s="1"/>
  <c r="I435" i="1"/>
  <c r="I406" i="1"/>
  <c r="I378" i="1"/>
  <c r="I353" i="1"/>
  <c r="I431" i="1" s="1"/>
  <c r="I326" i="1"/>
  <c r="I327" i="1" s="1"/>
  <c r="I291" i="1"/>
  <c r="I254" i="1"/>
  <c r="I251" i="1"/>
  <c r="I255" i="1" s="1"/>
  <c r="I239" i="1"/>
  <c r="I238" i="1"/>
  <c r="I221" i="1"/>
  <c r="I222" i="1" s="1"/>
  <c r="I200" i="1"/>
  <c r="I195" i="1"/>
  <c r="I164" i="1"/>
  <c r="I152" i="1"/>
  <c r="I148" i="1"/>
  <c r="I120" i="1"/>
  <c r="I121" i="1" s="1"/>
  <c r="I94" i="1"/>
  <c r="I84" i="1"/>
  <c r="I63" i="1"/>
  <c r="I64" i="1" s="1"/>
  <c r="I59" i="1"/>
  <c r="I58" i="1"/>
  <c r="I46" i="1"/>
  <c r="I42" i="1"/>
  <c r="I39" i="1"/>
  <c r="I25" i="1"/>
  <c r="H807" i="1"/>
  <c r="H806" i="1"/>
  <c r="H808" i="1" s="1"/>
  <c r="H799" i="1"/>
  <c r="H789" i="1"/>
  <c r="H800" i="1" s="1"/>
  <c r="H788" i="1"/>
  <c r="H768" i="1"/>
  <c r="H726" i="1"/>
  <c r="H725" i="1"/>
  <c r="H719" i="1"/>
  <c r="H708" i="1"/>
  <c r="H695" i="1"/>
  <c r="H694" i="1"/>
  <c r="H663" i="1"/>
  <c r="H655" i="1"/>
  <c r="H644" i="1"/>
  <c r="H631" i="1"/>
  <c r="H627" i="1"/>
  <c r="H611" i="1"/>
  <c r="H594" i="1"/>
  <c r="H632" i="1" s="1"/>
  <c r="H645" i="1" s="1"/>
  <c r="H564" i="1"/>
  <c r="H557" i="1"/>
  <c r="H519" i="1"/>
  <c r="H513" i="1"/>
  <c r="H492" i="1"/>
  <c r="H480" i="1"/>
  <c r="H520" i="1" s="1"/>
  <c r="H457" i="1"/>
  <c r="H450" i="1"/>
  <c r="H442" i="1"/>
  <c r="H812" i="1" s="1"/>
  <c r="H814" i="1" s="1"/>
  <c r="H435" i="1"/>
  <c r="H406" i="1"/>
  <c r="H378" i="1"/>
  <c r="H353" i="1"/>
  <c r="H431" i="1" s="1"/>
  <c r="H326" i="1"/>
  <c r="H327" i="1" s="1"/>
  <c r="H291" i="1"/>
  <c r="H254" i="1"/>
  <c r="H251" i="1"/>
  <c r="H255" i="1" s="1"/>
  <c r="H239" i="1"/>
  <c r="H238" i="1"/>
  <c r="H221" i="1"/>
  <c r="H222" i="1" s="1"/>
  <c r="H200" i="1"/>
  <c r="H195" i="1"/>
  <c r="H164" i="1"/>
  <c r="H152" i="1"/>
  <c r="H148" i="1"/>
  <c r="H120" i="1"/>
  <c r="H94" i="1"/>
  <c r="H121" i="1" s="1"/>
  <c r="H84" i="1"/>
  <c r="H64" i="1"/>
  <c r="H63" i="1"/>
  <c r="H58" i="1"/>
  <c r="H46" i="1"/>
  <c r="H42" i="1"/>
  <c r="H39" i="1"/>
  <c r="H59" i="1" s="1"/>
  <c r="H25" i="1"/>
  <c r="J129" i="2"/>
  <c r="J142" i="2" s="1"/>
  <c r="J122" i="2"/>
  <c r="J123" i="2" s="1"/>
  <c r="J118" i="2"/>
  <c r="J81" i="2"/>
  <c r="J67" i="2"/>
  <c r="J141" i="2" s="1"/>
  <c r="J63" i="2"/>
  <c r="J45" i="2"/>
  <c r="J41" i="2"/>
  <c r="J82" i="2" s="1"/>
  <c r="J27" i="2"/>
  <c r="J26" i="2"/>
  <c r="J18" i="2"/>
  <c r="I129" i="2"/>
  <c r="I142" i="2" s="1"/>
  <c r="I123" i="2"/>
  <c r="I122" i="2"/>
  <c r="I118" i="2"/>
  <c r="I81" i="2"/>
  <c r="I67" i="2"/>
  <c r="I141" i="2" s="1"/>
  <c r="I63" i="2"/>
  <c r="I45" i="2"/>
  <c r="I41" i="2"/>
  <c r="I82" i="2" s="1"/>
  <c r="I27" i="2"/>
  <c r="I26" i="2"/>
  <c r="I18" i="2"/>
  <c r="I458" i="1" l="1"/>
  <c r="I801" i="1" s="1"/>
  <c r="H801" i="1"/>
  <c r="H458" i="1"/>
  <c r="J133" i="2"/>
  <c r="J137" i="2" s="1"/>
  <c r="J131" i="2"/>
  <c r="I131" i="2"/>
  <c r="I133" i="2" s="1"/>
  <c r="I137" i="2" s="1"/>
  <c r="F663" i="1"/>
  <c r="E663" i="1"/>
  <c r="F821" i="1" l="1"/>
  <c r="F808" i="1"/>
  <c r="F819" i="1"/>
  <c r="G123" i="2"/>
  <c r="G118" i="2"/>
  <c r="G808" i="1" l="1"/>
  <c r="G814" i="1"/>
  <c r="G812" i="1"/>
  <c r="G806" i="1"/>
  <c r="G807" i="1"/>
  <c r="G708" i="1" l="1"/>
  <c r="G694" i="1"/>
  <c r="F627" i="1" l="1"/>
  <c r="E627" i="1"/>
  <c r="G164" i="1"/>
  <c r="G63" i="1"/>
  <c r="G64" i="1" s="1"/>
  <c r="G788" i="1"/>
  <c r="H122" i="2" l="1"/>
  <c r="H81" i="2"/>
  <c r="H67" i="2"/>
  <c r="H141" i="2" s="1"/>
  <c r="H63" i="2"/>
  <c r="H45" i="2"/>
  <c r="H41" i="2"/>
  <c r="H26" i="2"/>
  <c r="H18" i="2"/>
  <c r="H27" i="2" l="1"/>
  <c r="H82" i="2"/>
  <c r="H129" i="2"/>
  <c r="H118" i="2"/>
  <c r="H123" i="2" s="1"/>
  <c r="G799" i="1"/>
  <c r="G768" i="1"/>
  <c r="G789" i="1" s="1"/>
  <c r="G719" i="1"/>
  <c r="G663" i="1"/>
  <c r="G644" i="1"/>
  <c r="G631" i="1"/>
  <c r="G627" i="1"/>
  <c r="G611" i="1"/>
  <c r="G594" i="1"/>
  <c r="G564" i="1"/>
  <c r="G557" i="1"/>
  <c r="G519" i="1"/>
  <c r="G513" i="1"/>
  <c r="G492" i="1"/>
  <c r="G480" i="1"/>
  <c r="G406" i="1"/>
  <c r="G378" i="1"/>
  <c r="G353" i="1"/>
  <c r="G326" i="1"/>
  <c r="G291" i="1"/>
  <c r="G254" i="1"/>
  <c r="G251" i="1"/>
  <c r="G238" i="1"/>
  <c r="G239" i="1" s="1"/>
  <c r="G221" i="1"/>
  <c r="G200" i="1"/>
  <c r="G195" i="1"/>
  <c r="G148" i="1"/>
  <c r="G120" i="1"/>
  <c r="G94" i="1"/>
  <c r="G84" i="1"/>
  <c r="G58" i="1"/>
  <c r="G46" i="1"/>
  <c r="G39" i="1"/>
  <c r="G25" i="1"/>
  <c r="G42" i="1"/>
  <c r="G655" i="1"/>
  <c r="G695" i="1" s="1"/>
  <c r="G725" i="1"/>
  <c r="G152" i="1"/>
  <c r="G435" i="1"/>
  <c r="G457" i="1"/>
  <c r="G450" i="1"/>
  <c r="G442" i="1"/>
  <c r="F799" i="1"/>
  <c r="F788" i="1"/>
  <c r="F768" i="1"/>
  <c r="F725" i="1"/>
  <c r="F719" i="1"/>
  <c r="F708" i="1"/>
  <c r="F694" i="1"/>
  <c r="F666" i="1"/>
  <c r="F655" i="1"/>
  <c r="F644" i="1"/>
  <c r="F631" i="1"/>
  <c r="F611" i="1"/>
  <c r="F594" i="1"/>
  <c r="F564" i="1"/>
  <c r="F557" i="1"/>
  <c r="F519" i="1"/>
  <c r="F513" i="1"/>
  <c r="F492" i="1"/>
  <c r="F480" i="1"/>
  <c r="F457" i="1"/>
  <c r="F450" i="1"/>
  <c r="F442" i="1"/>
  <c r="E442" i="1"/>
  <c r="D442" i="1"/>
  <c r="C442" i="1"/>
  <c r="F435" i="1"/>
  <c r="F406" i="1"/>
  <c r="F378" i="1"/>
  <c r="F353" i="1"/>
  <c r="F814" i="1" l="1"/>
  <c r="H131" i="2"/>
  <c r="H142" i="2"/>
  <c r="G800" i="1"/>
  <c r="G726" i="1"/>
  <c r="G632" i="1"/>
  <c r="G645" i="1" s="1"/>
  <c r="H133" i="2"/>
  <c r="H137" i="2" s="1"/>
  <c r="G520" i="1"/>
  <c r="G121" i="1"/>
  <c r="G222" i="1"/>
  <c r="G327" i="1"/>
  <c r="G59" i="1"/>
  <c r="G255" i="1"/>
  <c r="G431" i="1"/>
  <c r="F431" i="1"/>
  <c r="F632" i="1"/>
  <c r="F645" i="1" s="1"/>
  <c r="F520" i="1"/>
  <c r="F726" i="1"/>
  <c r="F695" i="1"/>
  <c r="F789" i="1"/>
  <c r="F800" i="1" s="1"/>
  <c r="F326" i="1"/>
  <c r="F291" i="1"/>
  <c r="F254" i="1"/>
  <c r="F251" i="1"/>
  <c r="F238" i="1"/>
  <c r="F239" i="1" s="1"/>
  <c r="G458" i="1" l="1"/>
  <c r="G801" i="1" s="1"/>
  <c r="F255" i="1"/>
  <c r="F327" i="1"/>
  <c r="F458" i="1" s="1"/>
  <c r="F221" i="1"/>
  <c r="F200" i="1"/>
  <c r="F195" i="1"/>
  <c r="F164" i="1"/>
  <c r="F152" i="1"/>
  <c r="F148" i="1"/>
  <c r="F120" i="1"/>
  <c r="F94" i="1"/>
  <c r="F84" i="1"/>
  <c r="F63" i="1"/>
  <c r="F64" i="1" s="1"/>
  <c r="F58" i="1"/>
  <c r="F46" i="1"/>
  <c r="F39" i="1"/>
  <c r="F25" i="1"/>
  <c r="G129" i="2"/>
  <c r="G131" i="2" s="1"/>
  <c r="G122" i="2"/>
  <c r="G133" i="2"/>
  <c r="G81" i="2"/>
  <c r="G67" i="2"/>
  <c r="G63" i="2"/>
  <c r="G45" i="2"/>
  <c r="G41" i="2"/>
  <c r="G26" i="2"/>
  <c r="G27" i="2" s="1"/>
  <c r="G82" i="2" l="1"/>
  <c r="G137" i="2" s="1"/>
  <c r="F121" i="1"/>
  <c r="F59" i="1"/>
  <c r="F222" i="1"/>
  <c r="D799" i="1"/>
  <c r="D788" i="1"/>
  <c r="D768" i="1"/>
  <c r="D725" i="1"/>
  <c r="D719" i="1"/>
  <c r="D708" i="1"/>
  <c r="D694" i="1"/>
  <c r="D663" i="1"/>
  <c r="D655" i="1"/>
  <c r="D644" i="1"/>
  <c r="D631" i="1"/>
  <c r="D627" i="1"/>
  <c r="D611" i="1"/>
  <c r="D594" i="1"/>
  <c r="D564" i="1"/>
  <c r="D519" i="1"/>
  <c r="D513" i="1"/>
  <c r="D492" i="1"/>
  <c r="D480" i="1"/>
  <c r="D457" i="1"/>
  <c r="D450" i="1"/>
  <c r="D430" i="1"/>
  <c r="D406" i="1"/>
  <c r="D378" i="1"/>
  <c r="D353" i="1"/>
  <c r="F801" i="1" l="1"/>
  <c r="D326" i="1"/>
  <c r="D291" i="1"/>
  <c r="D251" i="1"/>
  <c r="D255" i="1" s="1"/>
  <c r="D238" i="1"/>
  <c r="D221" i="1"/>
  <c r="D195" i="1"/>
  <c r="D164" i="1"/>
  <c r="D152" i="1"/>
  <c r="D148" i="1"/>
  <c r="D120" i="1"/>
  <c r="D94" i="1"/>
  <c r="D84" i="1"/>
  <c r="D58" i="1"/>
  <c r="D46" i="1"/>
  <c r="D39" i="1"/>
  <c r="D25" i="1"/>
  <c r="E129" i="2" l="1"/>
  <c r="E131" i="2" s="1"/>
  <c r="E118" i="2"/>
  <c r="E123" i="2" s="1"/>
  <c r="E81" i="2"/>
  <c r="E67" i="2"/>
  <c r="E63" i="2"/>
  <c r="E45" i="2"/>
  <c r="E41" i="2"/>
  <c r="E26" i="2"/>
  <c r="E18" i="2"/>
  <c r="E82" i="2" l="1"/>
  <c r="E27" i="2"/>
  <c r="E807" i="1"/>
  <c r="E806" i="1"/>
  <c r="C819" i="1"/>
  <c r="C818" i="1"/>
  <c r="C808" i="1"/>
  <c r="C799" i="1"/>
  <c r="C788" i="1"/>
  <c r="C768" i="1"/>
  <c r="C725" i="1"/>
  <c r="C719" i="1"/>
  <c r="C708" i="1"/>
  <c r="C694" i="1"/>
  <c r="C821" i="1" l="1"/>
  <c r="C789" i="1"/>
  <c r="C800" i="1" s="1"/>
  <c r="C726" i="1"/>
  <c r="C663" i="1"/>
  <c r="C655" i="1"/>
  <c r="C644" i="1"/>
  <c r="C631" i="1"/>
  <c r="C627" i="1"/>
  <c r="C611" i="1"/>
  <c r="C594" i="1"/>
  <c r="E594" i="1"/>
  <c r="C564" i="1"/>
  <c r="C557" i="1"/>
  <c r="C519" i="1"/>
  <c r="C513" i="1"/>
  <c r="C492" i="1"/>
  <c r="C480" i="1"/>
  <c r="C457" i="1"/>
  <c r="C450" i="1"/>
  <c r="C435" i="1"/>
  <c r="E406" i="1"/>
  <c r="C406" i="1"/>
  <c r="C378" i="1"/>
  <c r="C353" i="1"/>
  <c r="C291" i="1"/>
  <c r="C251" i="1"/>
  <c r="C255" i="1" s="1"/>
  <c r="C238" i="1"/>
  <c r="C221" i="1"/>
  <c r="C200" i="1"/>
  <c r="E200" i="1"/>
  <c r="C195" i="1"/>
  <c r="C164" i="1"/>
  <c r="C152" i="1"/>
  <c r="C148" i="1"/>
  <c r="C120" i="1"/>
  <c r="C94" i="1"/>
  <c r="C84" i="1"/>
  <c r="C58" i="1"/>
  <c r="C46" i="1"/>
  <c r="C39" i="1"/>
  <c r="C25" i="1"/>
  <c r="E148" i="1"/>
  <c r="E450" i="1"/>
  <c r="E480" i="1"/>
  <c r="E557" i="1"/>
  <c r="E655" i="1"/>
  <c r="C645" i="1" l="1"/>
  <c r="C59" i="1"/>
  <c r="C695" i="1"/>
  <c r="C121" i="1"/>
  <c r="C431" i="1"/>
  <c r="C458" i="1" s="1"/>
  <c r="C222" i="1"/>
  <c r="C520" i="1"/>
  <c r="E694" i="1" l="1"/>
  <c r="E492" i="1"/>
  <c r="E164" i="1"/>
  <c r="F129" i="2" l="1"/>
  <c r="F131" i="2" s="1"/>
  <c r="D129" i="2"/>
  <c r="D131" i="2" s="1"/>
  <c r="D118" i="2"/>
  <c r="D123" i="2" s="1"/>
  <c r="D81" i="2"/>
  <c r="D67" i="2"/>
  <c r="D141" i="2" s="1"/>
  <c r="D63" i="2"/>
  <c r="D45" i="2" l="1"/>
  <c r="D41" i="2"/>
  <c r="D26" i="2"/>
  <c r="D18" i="2"/>
  <c r="D82" i="2" l="1"/>
  <c r="D27" i="2"/>
  <c r="E644" i="1"/>
  <c r="D133" i="2" l="1"/>
  <c r="D137" i="2" s="1"/>
  <c r="E152" i="1"/>
  <c r="E326" i="1" l="1"/>
  <c r="E291" i="1"/>
  <c r="F118" i="2" l="1"/>
  <c r="F123" i="2" s="1"/>
  <c r="F81" i="2"/>
  <c r="F67" i="2"/>
  <c r="F63" i="2"/>
  <c r="F45" i="2"/>
  <c r="F41" i="2"/>
  <c r="F26" i="2"/>
  <c r="F27" i="2" s="1"/>
  <c r="E708" i="1"/>
  <c r="E25" i="1"/>
  <c r="F82" i="2" l="1"/>
  <c r="F133" i="2" s="1"/>
  <c r="F137" i="2" s="1"/>
  <c r="E564" i="1"/>
  <c r="E84" i="1"/>
  <c r="E238" i="1"/>
  <c r="E799" i="1" l="1"/>
  <c r="E788" i="1"/>
  <c r="E768" i="1"/>
  <c r="E725" i="1"/>
  <c r="E719" i="1"/>
  <c r="E631" i="1"/>
  <c r="E611" i="1"/>
  <c r="E519" i="1"/>
  <c r="E513" i="1"/>
  <c r="E457" i="1"/>
  <c r="E435" i="1"/>
  <c r="E378" i="1"/>
  <c r="E353" i="1"/>
  <c r="E726" i="1" l="1"/>
  <c r="E812" i="1"/>
  <c r="E695" i="1"/>
  <c r="E789" i="1"/>
  <c r="E800" i="1" s="1"/>
  <c r="E632" i="1"/>
  <c r="E645" i="1" s="1"/>
  <c r="E520" i="1"/>
  <c r="E431" i="1"/>
  <c r="E818" i="1" l="1"/>
  <c r="E821" i="1" s="1"/>
  <c r="E814" i="1"/>
  <c r="E327" i="1"/>
  <c r="E458" i="1" s="1"/>
  <c r="E254" i="1"/>
  <c r="E251" i="1"/>
  <c r="E239" i="1"/>
  <c r="E221" i="1"/>
  <c r="E195" i="1"/>
  <c r="E120" i="1"/>
  <c r="E94" i="1"/>
  <c r="E63" i="1"/>
  <c r="E64" i="1" s="1"/>
  <c r="E58" i="1"/>
  <c r="E46" i="1"/>
  <c r="E39" i="1"/>
  <c r="E255" i="1" l="1"/>
  <c r="E222" i="1"/>
  <c r="E121" i="1"/>
  <c r="E59" i="1"/>
  <c r="E801" i="1" l="1"/>
</calcChain>
</file>

<file path=xl/sharedStrings.xml><?xml version="1.0" encoding="utf-8"?>
<sst xmlns="http://schemas.openxmlformats.org/spreadsheetml/2006/main" count="1018" uniqueCount="598">
  <si>
    <t>Program</t>
  </si>
  <si>
    <t>1.1.</t>
  </si>
  <si>
    <t>Osobný plat</t>
  </si>
  <si>
    <t>Odmena</t>
  </si>
  <si>
    <t>Na nemocenské poistenie</t>
  </si>
  <si>
    <t>Na starobné poistenie</t>
  </si>
  <si>
    <t>Na úrazové poistenie</t>
  </si>
  <si>
    <t>Na invalidné poistenie</t>
  </si>
  <si>
    <t>Na poistenie v nezamestn.</t>
  </si>
  <si>
    <t>Na poistenie do RF</t>
  </si>
  <si>
    <t>Telefónne služby</t>
  </si>
  <si>
    <t>Výpočtová technika</t>
  </si>
  <si>
    <t>Reprezentačné</t>
  </si>
  <si>
    <t>Pohonné hmoty</t>
  </si>
  <si>
    <t>Servis a údržba auta</t>
  </si>
  <si>
    <t>Dopravné karty, známky, poplatky</t>
  </si>
  <si>
    <t>Školenia, kurzy, semináre</t>
  </si>
  <si>
    <t>Stravovanie</t>
  </si>
  <si>
    <t>Výkon funkcie starostu</t>
  </si>
  <si>
    <t>1.2.</t>
  </si>
  <si>
    <t>Vnútorná kontrola</t>
  </si>
  <si>
    <t>Zdravotné poistenie</t>
  </si>
  <si>
    <t>Prídel do SF</t>
  </si>
  <si>
    <t>1.3.</t>
  </si>
  <si>
    <t>Audit</t>
  </si>
  <si>
    <t>1.4.</t>
  </si>
  <si>
    <t>Členstvo obce v združeniach</t>
  </si>
  <si>
    <t>Členské príspevky</t>
  </si>
  <si>
    <t>Príspevky zdravotníckym zariadeniam</t>
  </si>
  <si>
    <t>1.5.</t>
  </si>
  <si>
    <t>Výkon funkcie poslancov</t>
  </si>
  <si>
    <t>Na zdravotné poistenie</t>
  </si>
  <si>
    <t xml:space="preserve">Reprezentačné </t>
  </si>
  <si>
    <t>Odmeny členom ob.zastupiteľstva</t>
  </si>
  <si>
    <t>1.</t>
  </si>
  <si>
    <t>Plánovanie, manažment a kontrola</t>
  </si>
  <si>
    <t>Celkom za program 1.</t>
  </si>
  <si>
    <t>Spolu za podprogram 1.1.</t>
  </si>
  <si>
    <t>Spolu za podprogram 1.2.</t>
  </si>
  <si>
    <t>Spolu za podprogram 1.3.</t>
  </si>
  <si>
    <t>Spolu za podprogram 1.4.</t>
  </si>
  <si>
    <t>Spolu za podprogram 1.5.</t>
  </si>
  <si>
    <t>2.</t>
  </si>
  <si>
    <t>Propagácia a marketing</t>
  </si>
  <si>
    <t>2.1.</t>
  </si>
  <si>
    <t>Prezentácia obce</t>
  </si>
  <si>
    <t>Propagácia, reklama, inzercia</t>
  </si>
  <si>
    <t>Spolu za podprogram 2.1.</t>
  </si>
  <si>
    <t>Celkom za program 2.</t>
  </si>
  <si>
    <t>3.</t>
  </si>
  <si>
    <t>Bezpečnosť</t>
  </si>
  <si>
    <t>3.1.</t>
  </si>
  <si>
    <t>Ochrana pred požiarmi</t>
  </si>
  <si>
    <t>Elektrická energia</t>
  </si>
  <si>
    <t>Plyn</t>
  </si>
  <si>
    <t>Vodné, stočné</t>
  </si>
  <si>
    <t>Všeobecný materiál</t>
  </si>
  <si>
    <t>Pracovný odev a obuv</t>
  </si>
  <si>
    <t>Oprava a údržba auta</t>
  </si>
  <si>
    <t>Oprava a údržba</t>
  </si>
  <si>
    <t>Oprava hudobných nástrojov</t>
  </si>
  <si>
    <t>Všeobecné služby</t>
  </si>
  <si>
    <t>Dohody</t>
  </si>
  <si>
    <t>Spolu za podprogram 3.1.</t>
  </si>
  <si>
    <t>3.2.</t>
  </si>
  <si>
    <t>CO</t>
  </si>
  <si>
    <t>Spolu za podprogram 3.2.</t>
  </si>
  <si>
    <t>3.3.</t>
  </si>
  <si>
    <t>Obecná polícia</t>
  </si>
  <si>
    <t>Tarifný plat</t>
  </si>
  <si>
    <t>Príplatky</t>
  </si>
  <si>
    <t>Príspevok KZ</t>
  </si>
  <si>
    <t xml:space="preserve">Odmeny </t>
  </si>
  <si>
    <t>Jubilejné</t>
  </si>
  <si>
    <t>Príspevok do DDP</t>
  </si>
  <si>
    <t>Rovnošaty</t>
  </si>
  <si>
    <t>Náhrada v PN</t>
  </si>
  <si>
    <t>Spolu za podprogram 3.3.</t>
  </si>
  <si>
    <t>4.</t>
  </si>
  <si>
    <t>Služby občanom</t>
  </si>
  <si>
    <t>4.1.</t>
  </si>
  <si>
    <t>Matrika</t>
  </si>
  <si>
    <t>Tarifný plat ŠR</t>
  </si>
  <si>
    <t>Tarifný plat RO</t>
  </si>
  <si>
    <t>Ošatenie KZ</t>
  </si>
  <si>
    <t>Príspevok do SF</t>
  </si>
  <si>
    <t>Odchodné</t>
  </si>
  <si>
    <t>Spolu za podprogram 4.1.</t>
  </si>
  <si>
    <t>4.2.</t>
  </si>
  <si>
    <t>Evidencia obyvateľstva</t>
  </si>
  <si>
    <t>Spolu za podprogram 4.2.</t>
  </si>
  <si>
    <t>4.3.</t>
  </si>
  <si>
    <t>Cintorínske služby</t>
  </si>
  <si>
    <t>Spravovanie cintorína</t>
  </si>
  <si>
    <t>Spolu za podprogram 4.3.</t>
  </si>
  <si>
    <t>4.4.</t>
  </si>
  <si>
    <t>Spoločný stavebný úrad</t>
  </si>
  <si>
    <t>Celkom za program 3.</t>
  </si>
  <si>
    <t>Cestovné</t>
  </si>
  <si>
    <t>Poistné</t>
  </si>
  <si>
    <t>Na zdravotné poistenie-VšZP</t>
  </si>
  <si>
    <t>Na ostatné zdrav. poist.</t>
  </si>
  <si>
    <t>Servis auta</t>
  </si>
  <si>
    <t>Tarifný plat-ŠR</t>
  </si>
  <si>
    <t>Poštové služby</t>
  </si>
  <si>
    <t>Oprava výpočtovej techniky</t>
  </si>
  <si>
    <t>Manipulačné poplatky</t>
  </si>
  <si>
    <t>Zrážková daň</t>
  </si>
  <si>
    <t>Ošatenie</t>
  </si>
  <si>
    <t>Spolu za podprogram 4.4.</t>
  </si>
  <si>
    <t>4.5.</t>
  </si>
  <si>
    <t>Miestny rozhlas</t>
  </si>
  <si>
    <t>Spolu za podprogram 4.5.</t>
  </si>
  <si>
    <t>4.6.</t>
  </si>
  <si>
    <t>Terénna sociálna práca</t>
  </si>
  <si>
    <t>Spolu za podprogram 4.6.</t>
  </si>
  <si>
    <t>Celkom za program 4.</t>
  </si>
  <si>
    <t>5.</t>
  </si>
  <si>
    <t>Odpadové hospodárstvo</t>
  </si>
  <si>
    <t>5.1.</t>
  </si>
  <si>
    <t>Zber a vývoz odpadu</t>
  </si>
  <si>
    <t>Odpadové nádoby</t>
  </si>
  <si>
    <t>Spolu za podprogram 5.1.</t>
  </si>
  <si>
    <t>Celkom za program 5.</t>
  </si>
  <si>
    <t>6.</t>
  </si>
  <si>
    <t>Pozemné komunikácie</t>
  </si>
  <si>
    <t>6.1.</t>
  </si>
  <si>
    <t>Správa a údržba miestnych komunikácií</t>
  </si>
  <si>
    <t>Dopravné značky - zo ŠR</t>
  </si>
  <si>
    <t>Dopravné značky - z RO</t>
  </si>
  <si>
    <t>Údržba ciest a chodníkov - z RO</t>
  </si>
  <si>
    <t>Strativody</t>
  </si>
  <si>
    <t>Spolu za podprogram 6.1.</t>
  </si>
  <si>
    <t>6.3.</t>
  </si>
  <si>
    <t>Zimná údržba miestnych komunikácií</t>
  </si>
  <si>
    <t>Spolu za podprogram 6.3.</t>
  </si>
  <si>
    <t>Celkom za program 6.</t>
  </si>
  <si>
    <t>7.</t>
  </si>
  <si>
    <t>Vzdelávanie</t>
  </si>
  <si>
    <t>7.1.</t>
  </si>
  <si>
    <t>Materská škola</t>
  </si>
  <si>
    <t>MŠ I. tarifný plat</t>
  </si>
  <si>
    <t>MŠ II. tarifný plat</t>
  </si>
  <si>
    <t>MŠ I. príspevok KZ</t>
  </si>
  <si>
    <t>MŠ II. príspevok KZ</t>
  </si>
  <si>
    <t>MŠ I. odmeny</t>
  </si>
  <si>
    <t>MŠ I. jubilejné</t>
  </si>
  <si>
    <t>MŠ II. odmeny</t>
  </si>
  <si>
    <t>MŠ II. jubilejné</t>
  </si>
  <si>
    <t>MŠ I. zdravotné poistenie-VšZP</t>
  </si>
  <si>
    <t>MŠ II. zdravotné poistenie-VšZP</t>
  </si>
  <si>
    <t>MŠ I. ostatné zdrav.poist.</t>
  </si>
  <si>
    <t>MŠ II. ostatné zdrav.poist.</t>
  </si>
  <si>
    <t>MŠ I. nemocenské poistenie</t>
  </si>
  <si>
    <t>MŠ II. nemocenské poistenie</t>
  </si>
  <si>
    <t>MŠ I. starobné poistenie</t>
  </si>
  <si>
    <t>MŠ II. starobné poistenie</t>
  </si>
  <si>
    <t>MŠ I. úrazové poistenie</t>
  </si>
  <si>
    <t>MŠ II. úrazové poistenie</t>
  </si>
  <si>
    <t>MŠ I. invalidné poistenie</t>
  </si>
  <si>
    <t>MŠ II. invalidné poistenie</t>
  </si>
  <si>
    <t>MŠ I. poistenie v nezamestn.</t>
  </si>
  <si>
    <t>MŠ II. poistenie v nezamestn.</t>
  </si>
  <si>
    <t>MŠ I. poist.do RF</t>
  </si>
  <si>
    <t>MŠ II. poist.do RF</t>
  </si>
  <si>
    <t>MŠ I. príspevok do DDP</t>
  </si>
  <si>
    <t>MŠ II. príspevok do DDP</t>
  </si>
  <si>
    <t>MŠ I. elektrická energia</t>
  </si>
  <si>
    <t>MŠ I. plyn</t>
  </si>
  <si>
    <t>MŠ II. elektrická energia</t>
  </si>
  <si>
    <t>MŠ I. vodné, stočné</t>
  </si>
  <si>
    <t>MŠ II. vodné, stočné</t>
  </si>
  <si>
    <t>MŠ I. telefónne poplatky</t>
  </si>
  <si>
    <t>MŠ II. telefónne poplatky</t>
  </si>
  <si>
    <t>MŠ I. všeobecný mat. - zo ŠR</t>
  </si>
  <si>
    <t>MŠ I. všeobecný mat. - z RO</t>
  </si>
  <si>
    <t>MŠ II. všeobecný mat. - zo ŠR</t>
  </si>
  <si>
    <t>MŠ II. všeobecný mat. - z RO</t>
  </si>
  <si>
    <t>MŠ I. učebné pomôcky</t>
  </si>
  <si>
    <t>MŠ I. pracovný odev, obuv</t>
  </si>
  <si>
    <t>MŠ I. revízie</t>
  </si>
  <si>
    <t>MŠ II. revízie</t>
  </si>
  <si>
    <t>MŠ II. pracovný odev, obuv</t>
  </si>
  <si>
    <t>MŠ II. učebné pomôcky</t>
  </si>
  <si>
    <t>MŠ II. plyn</t>
  </si>
  <si>
    <t>MŠ I. oprava a údržba zo ŠR</t>
  </si>
  <si>
    <t>MŠ I. oprava a údržba z RO</t>
  </si>
  <si>
    <t>MŠ II. oprava a údržba zo ŠR</t>
  </si>
  <si>
    <t>MŠ II. oprava a údržba z RO</t>
  </si>
  <si>
    <t>MŠ I. všeobecné služby</t>
  </si>
  <si>
    <t>MŠ II. všeobecné služby</t>
  </si>
  <si>
    <t>MŠ I. stravovanie</t>
  </si>
  <si>
    <t>MŠ II. stravovanie</t>
  </si>
  <si>
    <t>MŠ I. príspevok do SF</t>
  </si>
  <si>
    <t>MŠ II. príspevok do SF</t>
  </si>
  <si>
    <t>MŠ I. dohody</t>
  </si>
  <si>
    <t>MŠ II. dohody</t>
  </si>
  <si>
    <t>MŠ I. náhrada v PN</t>
  </si>
  <si>
    <t>MŠ II. Náhrada v PN</t>
  </si>
  <si>
    <t>Spolu za podprogram 7.1.</t>
  </si>
  <si>
    <t>7.2.</t>
  </si>
  <si>
    <t>Školská jedáleň</t>
  </si>
  <si>
    <t>Spolu MŠ I.</t>
  </si>
  <si>
    <t>Spolu MŠ II.</t>
  </si>
  <si>
    <t>Školská jedáleň pri MŠ I.</t>
  </si>
  <si>
    <t>Odmeny</t>
  </si>
  <si>
    <t>Zdravotné poistenie VšZP</t>
  </si>
  <si>
    <t>Stravovanie v HN</t>
  </si>
  <si>
    <t>Spolu ŠJ pri MŠ I.</t>
  </si>
  <si>
    <t>Školská jedáleň pri MŠ II.</t>
  </si>
  <si>
    <t>Spolu ŠJ pri MŠ II.</t>
  </si>
  <si>
    <t>ŠJ pri ZŠ s VJM 1. stupeň</t>
  </si>
  <si>
    <t>Zdravotné poistenie - ost. ZP</t>
  </si>
  <si>
    <t>Spolu školská jedáleň pri ZŠ s VJM - 1. stupeň</t>
  </si>
  <si>
    <t>ŠJ pri ZŠ s VJM 2. stupeň</t>
  </si>
  <si>
    <t>Spolu ŠJ pri ZŠ s VJM - 2. stupeň</t>
  </si>
  <si>
    <t>Spolu za podprogram 7.2.</t>
  </si>
  <si>
    <t>7.3.</t>
  </si>
  <si>
    <t>Špeciálna základná škola</t>
  </si>
  <si>
    <t>Učebné pomôcky pre ŠZŠ</t>
  </si>
  <si>
    <t>Spolu za podprogram 7.3.</t>
  </si>
  <si>
    <t>Celkom za program 7.</t>
  </si>
  <si>
    <t>8.</t>
  </si>
  <si>
    <t>Kultúra</t>
  </si>
  <si>
    <t>8.1.</t>
  </si>
  <si>
    <t>Miestna knižnica</t>
  </si>
  <si>
    <t>Knihy, časopisy</t>
  </si>
  <si>
    <t>Odstupné</t>
  </si>
  <si>
    <t>Spolu za podprogram 8.1.</t>
  </si>
  <si>
    <t>8.2.</t>
  </si>
  <si>
    <t>Kultúrny dom I.</t>
  </si>
  <si>
    <t>Kultúrne podujatia</t>
  </si>
  <si>
    <t>Príspevok MINI TINI</t>
  </si>
  <si>
    <t>Spolu za podprogram 8.2.</t>
  </si>
  <si>
    <t>8.3.</t>
  </si>
  <si>
    <t>Kultúrny dom II.</t>
  </si>
  <si>
    <t>Vodné a stočné</t>
  </si>
  <si>
    <t>Športové kluby</t>
  </si>
  <si>
    <t>Spolu za podprogram 8.3.</t>
  </si>
  <si>
    <t>8.4.</t>
  </si>
  <si>
    <t>Spolu za podprogram 8.4.</t>
  </si>
  <si>
    <t>Celkom za program 8.</t>
  </si>
  <si>
    <t>9.</t>
  </si>
  <si>
    <t>Šport</t>
  </si>
  <si>
    <t>9.1.</t>
  </si>
  <si>
    <t>Podpora tradície športu v obci</t>
  </si>
  <si>
    <t>PHM - autobus</t>
  </si>
  <si>
    <t>Oprava autobusu</t>
  </si>
  <si>
    <t>Revízie a všeobecné služby</t>
  </si>
  <si>
    <t>Mýto</t>
  </si>
  <si>
    <t>Celkom za program 9</t>
  </si>
  <si>
    <t>Prostredie pre život</t>
  </si>
  <si>
    <t>10.1.</t>
  </si>
  <si>
    <t>Verejné osvetlenie</t>
  </si>
  <si>
    <t>Elektrická energia Rastice</t>
  </si>
  <si>
    <t>Elektrická energia Nový Trh</t>
  </si>
  <si>
    <t>Spolu za podprogram 10.1.</t>
  </si>
  <si>
    <t>10.2.</t>
  </si>
  <si>
    <t>Verejná zeleň</t>
  </si>
  <si>
    <t>Zdravotné poistenie ost. ZP</t>
  </si>
  <si>
    <t>Oprava prev.strojov</t>
  </si>
  <si>
    <t>Deratizácia</t>
  </si>
  <si>
    <t>Spolu VZ</t>
  </si>
  <si>
    <t>Elektro</t>
  </si>
  <si>
    <t>Spolu elektro</t>
  </si>
  <si>
    <t>VPP</t>
  </si>
  <si>
    <t>Spolu VPP</t>
  </si>
  <si>
    <t>AČ</t>
  </si>
  <si>
    <t>Úrazové poistenie</t>
  </si>
  <si>
    <t>Spolu AČ</t>
  </si>
  <si>
    <t>Spolu za podprogram 10.2.</t>
  </si>
  <si>
    <t>10.3.</t>
  </si>
  <si>
    <t>Údržba budov a ost.nehnut.majetkov obce</t>
  </si>
  <si>
    <t>Revízie</t>
  </si>
  <si>
    <t>Spolu za podprogram 10.3.</t>
  </si>
  <si>
    <t>Celkom za program 10.</t>
  </si>
  <si>
    <t>11.</t>
  </si>
  <si>
    <t>Rozvoj obce a bývanie</t>
  </si>
  <si>
    <t>11.1.</t>
  </si>
  <si>
    <t>Nájomné byty</t>
  </si>
  <si>
    <t>Spolu za podprogram 11.1.</t>
  </si>
  <si>
    <t>11.2.</t>
  </si>
  <si>
    <t>Byty nižšieho štandardu</t>
  </si>
  <si>
    <t>Spolu za podprogram 11.2.</t>
  </si>
  <si>
    <t>11.3.</t>
  </si>
  <si>
    <t>Nákup pozemkov</t>
  </si>
  <si>
    <t>Nákup pozemku</t>
  </si>
  <si>
    <t>Spolu za podprogram 11.3.</t>
  </si>
  <si>
    <t>11.4.</t>
  </si>
  <si>
    <t>Rozvoj obce</t>
  </si>
  <si>
    <t>Materiálové výdavky</t>
  </si>
  <si>
    <t>Geodetické a kartogr.práce</t>
  </si>
  <si>
    <t>Spoločný úrad</t>
  </si>
  <si>
    <t>Právne služby</t>
  </si>
  <si>
    <t>Posudky, štúdie</t>
  </si>
  <si>
    <t>Poplatky a odvody</t>
  </si>
  <si>
    <t>Kolkové známky</t>
  </si>
  <si>
    <t>Poradenstvo a konzultačná činnosť</t>
  </si>
  <si>
    <t>Pokuta</t>
  </si>
  <si>
    <t>Dane</t>
  </si>
  <si>
    <t>Príspevok cirkvi</t>
  </si>
  <si>
    <t>Ostatný príspevok</t>
  </si>
  <si>
    <t>Prípravná a projektová dokumentácia</t>
  </si>
  <si>
    <t>Kamerový systém</t>
  </si>
  <si>
    <t>Spolu za podprogram 11.4.</t>
  </si>
  <si>
    <t>Celkom za program 11.</t>
  </si>
  <si>
    <t>12.</t>
  </si>
  <si>
    <t>Sociálne služby a pomoc</t>
  </si>
  <si>
    <t>12.1.</t>
  </si>
  <si>
    <t>Opatrovateľská služba v byte občana</t>
  </si>
  <si>
    <t>Zdravotné poistenie - VšZP</t>
  </si>
  <si>
    <t>Spolu za podprogram 12.1.</t>
  </si>
  <si>
    <t>12.2.</t>
  </si>
  <si>
    <t>Klub dôchodcov</t>
  </si>
  <si>
    <t>Príspevok</t>
  </si>
  <si>
    <t>Spolu za podprogram 12.2.</t>
  </si>
  <si>
    <t>12.3.</t>
  </si>
  <si>
    <t>Audítorské služby</t>
  </si>
  <si>
    <t>Ošatenie, úprava zvonkajša</t>
  </si>
  <si>
    <t>Jednorazové sociálne dávky</t>
  </si>
  <si>
    <t>Rodinné prídavky</t>
  </si>
  <si>
    <t>Osobitný príjemca</t>
  </si>
  <si>
    <t>Na prísp.na podporu náhr.starostlivosti</t>
  </si>
  <si>
    <t>Spolu za podprogram 12.3.</t>
  </si>
  <si>
    <t>Celkom za program 12.</t>
  </si>
  <si>
    <t>13.</t>
  </si>
  <si>
    <t>Podporná činnosť - administratíva</t>
  </si>
  <si>
    <t>13.1.</t>
  </si>
  <si>
    <t>Ucelená administratívna agenda OcÚ</t>
  </si>
  <si>
    <t>Interierivé vybavenie</t>
  </si>
  <si>
    <t>Knihy, časopisy, noviny</t>
  </si>
  <si>
    <t>Softvér</t>
  </si>
  <si>
    <t>Oprava telekom.techniky</t>
  </si>
  <si>
    <t>Oprava administrat.budovy</t>
  </si>
  <si>
    <t>Spolu za OcÚ</t>
  </si>
  <si>
    <t>Voľby</t>
  </si>
  <si>
    <t>Cestovné vl.zamestn.</t>
  </si>
  <si>
    <t>Hovorné</t>
  </si>
  <si>
    <t>Palivo</t>
  </si>
  <si>
    <t>Údržba budov</t>
  </si>
  <si>
    <t>Cestovné iným než vl.zamestn.</t>
  </si>
  <si>
    <t>Odmeny členom a zapisov.komisií</t>
  </si>
  <si>
    <t>Odmeny za doručenie, dohody</t>
  </si>
  <si>
    <t>Spolu za voľby</t>
  </si>
  <si>
    <t>Spolu za podprogram 13.1.</t>
  </si>
  <si>
    <t>13.2.</t>
  </si>
  <si>
    <t>Finančná oblasť</t>
  </si>
  <si>
    <t>Splácanie úrokov bank.úveru</t>
  </si>
  <si>
    <t>Splácanie úrokov bank.úveru 9 b.j. 1</t>
  </si>
  <si>
    <t>Splácanie úrokov bank.úveru 9 b.j. 2</t>
  </si>
  <si>
    <t>Splácanie úrokov bank.úveru 16 b.j.</t>
  </si>
  <si>
    <t>Splácanie bankového úveru</t>
  </si>
  <si>
    <t>Splácanie bankového úveru 9 b.j. 1</t>
  </si>
  <si>
    <t>Splácanie bankového úveru 9 b.j. 2</t>
  </si>
  <si>
    <t>Splácanie bankového úveru 16 b.j.</t>
  </si>
  <si>
    <t>Spolu za podprogram 13.2.</t>
  </si>
  <si>
    <t>Celkom za program 13.</t>
  </si>
  <si>
    <t>Celkové výdavky</t>
  </si>
  <si>
    <t>Bežné výdavky</t>
  </si>
  <si>
    <t>Kapitálové výdavky</t>
  </si>
  <si>
    <t>Finančné operácie</t>
  </si>
  <si>
    <t>Celkom</t>
  </si>
  <si>
    <t>Výdavky obce:</t>
  </si>
  <si>
    <t>7.4.</t>
  </si>
  <si>
    <t>Základná škola slov.</t>
  </si>
  <si>
    <t>Bežné výdavky zo ŠR</t>
  </si>
  <si>
    <t>Bežné výdavky z RO</t>
  </si>
  <si>
    <t>Spolu za podprogram 7.4.</t>
  </si>
  <si>
    <t>7.5.</t>
  </si>
  <si>
    <t>Základná škola s VJM</t>
  </si>
  <si>
    <t>Spolu za podprogram 7.5.</t>
  </si>
  <si>
    <t>7.6.</t>
  </si>
  <si>
    <t>Základná umelecká škola</t>
  </si>
  <si>
    <t>Spolu za podprogram 7.6.</t>
  </si>
  <si>
    <t>Výdavky RO:</t>
  </si>
  <si>
    <t>Názov účtu</t>
  </si>
  <si>
    <t>Daňové príjmy</t>
  </si>
  <si>
    <t>Daň z príjmov fyzickej osoby</t>
  </si>
  <si>
    <t>Výnos dane z príjmov</t>
  </si>
  <si>
    <t>Daň z nehnuteľností</t>
  </si>
  <si>
    <t>Daň z pozemkov FO</t>
  </si>
  <si>
    <t>Nedoplatok dane z pozemkov FO</t>
  </si>
  <si>
    <t>Daň z pozemkov PO</t>
  </si>
  <si>
    <t>Nedoplatok dane z pozemkov PO</t>
  </si>
  <si>
    <t>Daň zo stavieb FO</t>
  </si>
  <si>
    <t>Nedoplatok dane zo stavieb FO</t>
  </si>
  <si>
    <t>Daň zo stavieb PO</t>
  </si>
  <si>
    <t>Daň z bytov FO</t>
  </si>
  <si>
    <t>Daň z bytov PO</t>
  </si>
  <si>
    <t>Spolu daň z nehnuteľností</t>
  </si>
  <si>
    <t>Dane za špecifické služby</t>
  </si>
  <si>
    <t>Daň za psa</t>
  </si>
  <si>
    <t>Daň za predajné automaty</t>
  </si>
  <si>
    <t>Daň za užívanie verejného priestranstva</t>
  </si>
  <si>
    <t>Daň za komunálne odpady FO</t>
  </si>
  <si>
    <t>Nedoplatok dane za KO FO</t>
  </si>
  <si>
    <t>Daň za komunálne odpady PO</t>
  </si>
  <si>
    <t>Spolu dane za špecifické služby</t>
  </si>
  <si>
    <t>Celkom daňové príjmy</t>
  </si>
  <si>
    <t>Nedaňové príjmy</t>
  </si>
  <si>
    <t>Príjmy z vlastníctva</t>
  </si>
  <si>
    <t>Z prenajatých pozemkov</t>
  </si>
  <si>
    <t>Z prenajatých budov, priestorov a objektov</t>
  </si>
  <si>
    <t>Z prenajatých budov - VS MKS</t>
  </si>
  <si>
    <t>Z prenajatých budov - Mlád.klub</t>
  </si>
  <si>
    <t>Z prenajatých budov ZŠ</t>
  </si>
  <si>
    <t>Z prenajatých priestorov ZŠ</t>
  </si>
  <si>
    <t>Z prenajatých bytov ZŠ</t>
  </si>
  <si>
    <t xml:space="preserve">Prenájom 9 b.j. </t>
  </si>
  <si>
    <t>Prenájom - byty NŠ - 12 b.j.</t>
  </si>
  <si>
    <t>Prenájom - byty NŠ - 16 b.j.</t>
  </si>
  <si>
    <t>Prenájom viacúčelového ihriska</t>
  </si>
  <si>
    <t>Spolu príjmy z vlastníctva</t>
  </si>
  <si>
    <t>Administratívne poplatky</t>
  </si>
  <si>
    <t>Správne poplatky</t>
  </si>
  <si>
    <t>Ostatné administratívne poplatky</t>
  </si>
  <si>
    <t>Spolu administratívne poplatky</t>
  </si>
  <si>
    <t>Pokuty, penále</t>
  </si>
  <si>
    <t>Pokuty v blokovom konaní</t>
  </si>
  <si>
    <t>Poplatky z  predaja a služieb</t>
  </si>
  <si>
    <t>Za služby v dome smútku</t>
  </si>
  <si>
    <t>Cintorínsky poplatok</t>
  </si>
  <si>
    <t>Príjem za reláciu v miestnom rozhlase</t>
  </si>
  <si>
    <t>Predaj odpadových nádob</t>
  </si>
  <si>
    <t>Za vývoz fekálie</t>
  </si>
  <si>
    <t>Platba za MŠ I.</t>
  </si>
  <si>
    <t>Platba za MŠ II.</t>
  </si>
  <si>
    <t>Príspevok na ŠD pri ZŠ slov.</t>
  </si>
  <si>
    <t>Príspevok na ŠD pri ZŠ s VJM</t>
  </si>
  <si>
    <t>Stravné - školské zariadenia</t>
  </si>
  <si>
    <t>Stravné - dôchodcovia</t>
  </si>
  <si>
    <t>Stravné zamestnancov</t>
  </si>
  <si>
    <t>Spolu poplatky z predaja a služieb</t>
  </si>
  <si>
    <t>Kapitálové príjmy</t>
  </si>
  <si>
    <t>Predaj majetku</t>
  </si>
  <si>
    <t>Predaj pozemkov</t>
  </si>
  <si>
    <t>Spolu kapitálové príjmy</t>
  </si>
  <si>
    <t>Úroky z vkladov</t>
  </si>
  <si>
    <t>Ostatné príjmy</t>
  </si>
  <si>
    <t>Z výťažkov  z lotérií</t>
  </si>
  <si>
    <t>Príjmy z dobropisov</t>
  </si>
  <si>
    <t>Príjmy z dobropisov-Nový Život</t>
  </si>
  <si>
    <t>Z refundácie na prenajaté priestory</t>
  </si>
  <si>
    <t>Z refundácie 9 b.j. 1</t>
  </si>
  <si>
    <t>Z refundácie 9 b.j. 2</t>
  </si>
  <si>
    <t>Z refundácie 12 b.j.</t>
  </si>
  <si>
    <t>Z refundácie 16 b.j.</t>
  </si>
  <si>
    <t>Príjem z predaja kuch. odpadu</t>
  </si>
  <si>
    <t>Spolu ostatné príjmy</t>
  </si>
  <si>
    <t>Celkom nedaňové príjmy</t>
  </si>
  <si>
    <t>Granty a transfery</t>
  </si>
  <si>
    <t>Granty</t>
  </si>
  <si>
    <t>Transfery v rámci verejnej správy</t>
  </si>
  <si>
    <t>Transfer prenesená kompetencia-normatíva</t>
  </si>
  <si>
    <t>Asistent učiteľa</t>
  </si>
  <si>
    <t>Na dopravu žiakov</t>
  </si>
  <si>
    <t>Na výchovu a vzdel. SZP</t>
  </si>
  <si>
    <t>Vzdelávacie poukazy</t>
  </si>
  <si>
    <t>Transfer pre originálnu kompetenciu</t>
  </si>
  <si>
    <t>Zo ŠR ZUŠ</t>
  </si>
  <si>
    <t>Dotácia na stravovanie v HN</t>
  </si>
  <si>
    <t>Dotácia na učebné pomôcky</t>
  </si>
  <si>
    <t>ÚPSVaR - VPP</t>
  </si>
  <si>
    <t>ÚPSVaR - AČ</t>
  </si>
  <si>
    <t>Transfer na matričnú činnosť</t>
  </si>
  <si>
    <t>Dotácia na evidenciu obyv.</t>
  </si>
  <si>
    <t>Dotácia na ŽP</t>
  </si>
  <si>
    <t>Dotácia na stavebný poriadok</t>
  </si>
  <si>
    <t>Dotácia na miestne komunikácie</t>
  </si>
  <si>
    <t>Zo ŠR - terénna sociálna práca</t>
  </si>
  <si>
    <t>Transfer od subjektov VS-Spol.úrad</t>
  </si>
  <si>
    <t>Spolu transfery v rámci verejnej správy</t>
  </si>
  <si>
    <t>Kapitálové transfery</t>
  </si>
  <si>
    <t>Spolu kapitálové transfery</t>
  </si>
  <si>
    <t>Celkom granty a transfery</t>
  </si>
  <si>
    <t>Príjmy z finančných transakcií</t>
  </si>
  <si>
    <t>Zostatok prostr. z predch.rokov</t>
  </si>
  <si>
    <t>Zostatok prostr.z predch.rokov školy</t>
  </si>
  <si>
    <t>Zostatok prostr.-zmena úz.plánu</t>
  </si>
  <si>
    <t>Spolu zostatky prostr.z prech.rokov</t>
  </si>
  <si>
    <t>Z rezervného fondu obce</t>
  </si>
  <si>
    <t>Celkom príjmy z fin.transakcií</t>
  </si>
  <si>
    <t>Celkové príjmy obce</t>
  </si>
  <si>
    <t>Príjem RO</t>
  </si>
  <si>
    <t>Celkové príjmy obce a RO</t>
  </si>
  <si>
    <t>Povinné zmluvné poistné</t>
  </si>
  <si>
    <t>Mládežnícky klub II.</t>
  </si>
  <si>
    <t>Odvoz všetkých druhov odpadu- zo ŠR</t>
  </si>
  <si>
    <t>Odvoz všetkých druhov odpadu-z RO</t>
  </si>
  <si>
    <t>BOX klub</t>
  </si>
  <si>
    <t>Kolkársky klub</t>
  </si>
  <si>
    <t>FK-muži a dorast</t>
  </si>
  <si>
    <t>FK-mládež</t>
  </si>
  <si>
    <t>Jednotlivci</t>
  </si>
  <si>
    <t>Športové kluby-FC ROMA</t>
  </si>
  <si>
    <t>Rekonštrukcia Slepej ulice</t>
  </si>
  <si>
    <t>Rekonštrukcia parkovísk</t>
  </si>
  <si>
    <t>Príspevok Červený Kríž</t>
  </si>
  <si>
    <t>Podpora soc.inovácie-MŠ II.</t>
  </si>
  <si>
    <t>Zo ŠR - Referendum</t>
  </si>
  <si>
    <t>Bežné príjmy</t>
  </si>
  <si>
    <t xml:space="preserve">Príplatky </t>
  </si>
  <si>
    <t>Nákup prac. strojov</t>
  </si>
  <si>
    <t>Odmeny pom.prac.silám</t>
  </si>
  <si>
    <t>Výdavky obce a RO:</t>
  </si>
  <si>
    <t>Dotácia zo ŠR-oprava strechy ZŠ s VJM</t>
  </si>
  <si>
    <t>Zostatok prostr. z fondu opráv</t>
  </si>
  <si>
    <t>Použitie fondu opráv</t>
  </si>
  <si>
    <t xml:space="preserve"> </t>
  </si>
  <si>
    <t>Likvidácia čiernych skládok</t>
  </si>
  <si>
    <t>Na učebnice</t>
  </si>
  <si>
    <t>Rekonštrukcia dom.smútku a chodníkov</t>
  </si>
  <si>
    <t>Likvidácia čiernych skládok-vlastný zdroj</t>
  </si>
  <si>
    <t>Likvidácia čiernych skládok-dotácia</t>
  </si>
  <si>
    <t>Bežné výdavky zo ŠR na  opravu strechy</t>
  </si>
  <si>
    <t>Rekonštrukcia strechy Becsali</t>
  </si>
  <si>
    <t>Vrátenie nevyč.peň.daru kapit.</t>
  </si>
  <si>
    <t>Na poistenie v  nezamestn.</t>
  </si>
  <si>
    <t>Rekonštrukcia požiarnej zbrojnice</t>
  </si>
  <si>
    <t>MŠ II. Príplatky</t>
  </si>
  <si>
    <t>Rekonštrukcia VO Sídlisko</t>
  </si>
  <si>
    <t>Rekonštrukcia domu služieb</t>
  </si>
  <si>
    <t>Vrátené fin.prostriedky-projekt vzdelávania</t>
  </si>
  <si>
    <t>Všeobecný materiál zo ŠR</t>
  </si>
  <si>
    <t>Plnenie 2014</t>
  </si>
  <si>
    <t>Poplatky za stočné</t>
  </si>
  <si>
    <t>ÚPSVaR - NP XX</t>
  </si>
  <si>
    <t>ÚPSVaR - chránená dielňa</t>
  </si>
  <si>
    <t>Zmena územného plánu</t>
  </si>
  <si>
    <t>Vrátený preddavok na daň z príjmov</t>
  </si>
  <si>
    <t>Návrh 2017</t>
  </si>
  <si>
    <t>Návrh 2018</t>
  </si>
  <si>
    <t>Čerpanie 2014</t>
  </si>
  <si>
    <t>Rekonštrukcia starej budovy OcÚ</t>
  </si>
  <si>
    <t>Poistenie mot. vozidiel</t>
  </si>
  <si>
    <t>KSP - vrátené fin. prostriedky</t>
  </si>
  <si>
    <t>Energie</t>
  </si>
  <si>
    <t>Úprava smetiska zo ŠR</t>
  </si>
  <si>
    <t>Úprava smetiska z RO</t>
  </si>
  <si>
    <t>MŠ I. poistné</t>
  </si>
  <si>
    <t>MŠ II. Poistné</t>
  </si>
  <si>
    <t>MŠ II. Odstupné</t>
  </si>
  <si>
    <t>Kapitálové výdavky z RO</t>
  </si>
  <si>
    <t>Príspevok OZ NaKK</t>
  </si>
  <si>
    <t>Nákup prevádzkových strojov</t>
  </si>
  <si>
    <t>Spolu projekt NP XX</t>
  </si>
  <si>
    <t>Spolu povodeň</t>
  </si>
  <si>
    <t>Plynofikácia prenaj.miestnosti</t>
  </si>
  <si>
    <t>Komunikácia s inž. sieťmi-Malomágerská</t>
  </si>
  <si>
    <t>Rekonštrukcia MR Nový Trh</t>
  </si>
  <si>
    <t>Rekonštrukcia cesty Pri Hlinisku</t>
  </si>
  <si>
    <t>MŠ I. izolácia strechy</t>
  </si>
  <si>
    <t>MŠ I. odstupné</t>
  </si>
  <si>
    <t>MŠ II. Všeob.mat.-program Progress</t>
  </si>
  <si>
    <t>MŠ II. oprava strechy z RO</t>
  </si>
  <si>
    <t>Školenie</t>
  </si>
  <si>
    <t>Rekonštrukcia</t>
  </si>
  <si>
    <t>Výmena okien</t>
  </si>
  <si>
    <t>Nákup strojov</t>
  </si>
  <si>
    <t>Poplatky - mýto</t>
  </si>
  <si>
    <t>Nákup dopr. prostriedkov</t>
  </si>
  <si>
    <t>Shválený 2016</t>
  </si>
  <si>
    <t>Schválený 2016</t>
  </si>
  <si>
    <t>Plnenie 2015</t>
  </si>
  <si>
    <t>Očak. skut. 2016</t>
  </si>
  <si>
    <t>Návrh 2019</t>
  </si>
  <si>
    <t>Čerpanie 2015</t>
  </si>
  <si>
    <t xml:space="preserve">                                                                                                           Návrh rozpočtu na rok 2017, 2018, 2019</t>
  </si>
  <si>
    <t>Bežné výdavky-peňažný dar</t>
  </si>
  <si>
    <t>Na lyžiarske kurzy</t>
  </si>
  <si>
    <t>Na školu v prírode</t>
  </si>
  <si>
    <t>Príspevok - Recyklačný fond</t>
  </si>
  <si>
    <t>Rekonštrukcia strechy telocvične ZŠ slov.</t>
  </si>
  <si>
    <t>Rozšírenie cintorína - RF</t>
  </si>
  <si>
    <t>Rozšírenie cintorína - RO</t>
  </si>
  <si>
    <t>Uloženie a likvidácia odpadu - RO</t>
  </si>
  <si>
    <t>Uloženie a likvidácia odpadu - ŠR</t>
  </si>
  <si>
    <t>Uloženie a likvidácia odopadu - Rec.fond</t>
  </si>
  <si>
    <t>Zdravotné poistenie ost.</t>
  </si>
  <si>
    <t>Kapitálové výdavky zo ŠR</t>
  </si>
  <si>
    <t>Rekonštrukcia budovy KD I. - RF</t>
  </si>
  <si>
    <t>Rekonštrukcia kolkárne z RO</t>
  </si>
  <si>
    <t>Rekonštrukcia kolkárne z RF</t>
  </si>
  <si>
    <t>Všeobecný materiál - havarijný stav</t>
  </si>
  <si>
    <t>Všeobecné služby - havarijný sta</t>
  </si>
  <si>
    <t>Ohradenie plôch pre nádoby na smeti z RO</t>
  </si>
  <si>
    <t>Ohradenie plôch pre nádoby na smeti z RF</t>
  </si>
  <si>
    <t>Príjem z kult. čin. MKS</t>
  </si>
  <si>
    <t>Vlastné zdroje ZUŠ</t>
  </si>
  <si>
    <t>Rekonštrukcia domu smútku</t>
  </si>
  <si>
    <t>Rekonštrukcia ciest - z RF</t>
  </si>
  <si>
    <t>Bežné výdavky z RO na opravy</t>
  </si>
  <si>
    <t>Rekonštrukcia budovy KD I. z RO</t>
  </si>
  <si>
    <t xml:space="preserve">                                                                               Návrh rozpočtu na rok 2017, 2018, 2019</t>
  </si>
  <si>
    <t>Kompostéry</t>
  </si>
  <si>
    <t>Elektrický kompostér</t>
  </si>
  <si>
    <t>Prevádzkové stroje</t>
  </si>
  <si>
    <t>Rekonštrukcia cesty - Veterná 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</si>
</sst>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1" fillId="2" borderId="1" xfId="0" applyFont="1" applyFill="1" applyBorder="1"/>
    <xf numFmtId="0" fontId="4" fillId="3" borderId="1" xfId="0" applyFont="1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5" fillId="0" borderId="1" xfId="0" applyFont="1" applyBorder="1"/>
    <xf numFmtId="0" fontId="0" fillId="6" borderId="1" xfId="0" applyFont="1" applyFill="1" applyBorder="1"/>
    <xf numFmtId="0" fontId="5" fillId="6" borderId="1" xfId="0" applyFont="1" applyFill="1" applyBorder="1"/>
    <xf numFmtId="0" fontId="3" fillId="7" borderId="1" xfId="0" applyFont="1" applyFill="1" applyBorder="1"/>
    <xf numFmtId="0" fontId="4" fillId="0" borderId="1" xfId="0" applyFont="1" applyBorder="1"/>
    <xf numFmtId="0" fontId="4" fillId="8" borderId="1" xfId="0" applyFont="1" applyFill="1" applyBorder="1"/>
    <xf numFmtId="0" fontId="4" fillId="5" borderId="1" xfId="0" applyFont="1" applyFill="1" applyBorder="1"/>
    <xf numFmtId="0" fontId="4" fillId="7" borderId="1" xfId="0" applyFont="1" applyFill="1" applyBorder="1"/>
    <xf numFmtId="0" fontId="1" fillId="0" borderId="0" xfId="0" applyFont="1"/>
    <xf numFmtId="0" fontId="3" fillId="6" borderId="1" xfId="0" applyFont="1" applyFill="1" applyBorder="1"/>
    <xf numFmtId="0" fontId="5" fillId="2" borderId="1" xfId="0" applyFont="1" applyFill="1" applyBorder="1"/>
    <xf numFmtId="0" fontId="1" fillId="3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0" fillId="3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" fillId="0" borderId="1" xfId="0" applyFont="1" applyBorder="1" applyAlignment="1">
      <alignment horizontal="left"/>
    </xf>
    <xf numFmtId="0" fontId="1" fillId="13" borderId="1" xfId="0" applyFont="1" applyFill="1" applyBorder="1"/>
    <xf numFmtId="0" fontId="1" fillId="10" borderId="1" xfId="0" applyFont="1" applyFill="1" applyBorder="1"/>
    <xf numFmtId="0" fontId="1" fillId="8" borderId="1" xfId="0" applyFont="1" applyFill="1" applyBorder="1"/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/>
    <xf numFmtId="0" fontId="3" fillId="0" borderId="3" xfId="0" applyFont="1" applyBorder="1"/>
    <xf numFmtId="0" fontId="5" fillId="2" borderId="3" xfId="0" applyFont="1" applyFill="1" applyBorder="1"/>
    <xf numFmtId="0" fontId="1" fillId="3" borderId="3" xfId="0" applyFont="1" applyFill="1" applyBorder="1"/>
    <xf numFmtId="0" fontId="3" fillId="5" borderId="3" xfId="0" applyFont="1" applyFill="1" applyBorder="1"/>
    <xf numFmtId="0" fontId="5" fillId="9" borderId="3" xfId="0" applyFont="1" applyFill="1" applyBorder="1"/>
    <xf numFmtId="0" fontId="3" fillId="2" borderId="3" xfId="0" applyFont="1" applyFill="1" applyBorder="1"/>
    <xf numFmtId="0" fontId="1" fillId="6" borderId="3" xfId="0" applyFont="1" applyFill="1" applyBorder="1"/>
    <xf numFmtId="0" fontId="5" fillId="6" borderId="3" xfId="0" applyFont="1" applyFill="1" applyBorder="1"/>
    <xf numFmtId="0" fontId="3" fillId="7" borderId="3" xfId="0" applyFont="1" applyFill="1" applyBorder="1"/>
    <xf numFmtId="0" fontId="5" fillId="10" borderId="3" xfId="0" applyFont="1" applyFill="1" applyBorder="1"/>
    <xf numFmtId="0" fontId="1" fillId="11" borderId="3" xfId="0" applyFont="1" applyFill="1" applyBorder="1"/>
    <xf numFmtId="0" fontId="1" fillId="12" borderId="3" xfId="0" applyFont="1" applyFill="1" applyBorder="1"/>
    <xf numFmtId="0" fontId="0" fillId="3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2" fillId="0" borderId="1" xfId="0" applyFont="1" applyBorder="1" applyAlignment="1">
      <alignment vertical="top"/>
    </xf>
    <xf numFmtId="1" fontId="3" fillId="0" borderId="1" xfId="0" applyNumberFormat="1" applyFont="1" applyBorder="1"/>
    <xf numFmtId="0" fontId="3" fillId="0" borderId="4" xfId="0" applyFont="1" applyFill="1" applyBorder="1"/>
    <xf numFmtId="0" fontId="5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" fillId="6" borderId="0" xfId="0" applyFont="1" applyFill="1" applyBorder="1"/>
    <xf numFmtId="0" fontId="3" fillId="6" borderId="0" xfId="0" applyFont="1" applyFill="1" applyBorder="1"/>
    <xf numFmtId="1" fontId="3" fillId="0" borderId="0" xfId="0" applyNumberFormat="1" applyFont="1" applyBorder="1"/>
    <xf numFmtId="0" fontId="5" fillId="6" borderId="0" xfId="0" applyFont="1" applyFill="1" applyBorder="1"/>
    <xf numFmtId="0" fontId="3" fillId="0" borderId="4" xfId="0" applyFont="1" applyBorder="1"/>
    <xf numFmtId="0" fontId="0" fillId="6" borderId="0" xfId="0" applyFont="1" applyFill="1" applyBorder="1"/>
    <xf numFmtId="0" fontId="4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4" fillId="6" borderId="0" xfId="0" applyFont="1" applyFill="1" applyBorder="1"/>
    <xf numFmtId="0" fontId="0" fillId="9" borderId="1" xfId="0" applyFont="1" applyFill="1" applyBorder="1"/>
    <xf numFmtId="2" fontId="4" fillId="3" borderId="1" xfId="0" applyNumberFormat="1" applyFont="1" applyFill="1" applyBorder="1"/>
    <xf numFmtId="0" fontId="4" fillId="13" borderId="1" xfId="0" applyFont="1" applyFill="1" applyBorder="1"/>
    <xf numFmtId="0" fontId="4" fillId="10" borderId="1" xfId="0" applyFont="1" applyFill="1" applyBorder="1"/>
    <xf numFmtId="0" fontId="3" fillId="0" borderId="5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1"/>
  <sheetViews>
    <sheetView tabSelected="1" zoomScale="112" zoomScaleNormal="112" workbookViewId="0">
      <selection activeCell="I6" sqref="I6:I821"/>
    </sheetView>
  </sheetViews>
  <sheetFormatPr defaultRowHeight="15" x14ac:dyDescent="0.25"/>
  <cols>
    <col min="1" max="1" width="6.28515625" customWidth="1"/>
    <col min="2" max="2" width="35.42578125" customWidth="1"/>
    <col min="3" max="3" width="12" customWidth="1"/>
    <col min="4" max="4" width="12.28515625" customWidth="1"/>
    <col min="5" max="8" width="11.28515625" customWidth="1"/>
    <col min="9" max="9" width="11.140625" customWidth="1"/>
    <col min="10" max="10" width="12" customWidth="1"/>
  </cols>
  <sheetData>
    <row r="1" spans="1:10" x14ac:dyDescent="0.25">
      <c r="B1" t="s">
        <v>567</v>
      </c>
    </row>
    <row r="2" spans="1:10" ht="19.5" customHeight="1" x14ac:dyDescent="0.25"/>
    <row r="3" spans="1:10" ht="22.5" customHeight="1" x14ac:dyDescent="0.25">
      <c r="A3" s="53" t="s">
        <v>0</v>
      </c>
      <c r="B3" s="1"/>
      <c r="C3" s="53" t="s">
        <v>532</v>
      </c>
      <c r="D3" s="53" t="s">
        <v>566</v>
      </c>
      <c r="E3" s="69" t="s">
        <v>562</v>
      </c>
      <c r="F3" s="69" t="s">
        <v>564</v>
      </c>
      <c r="G3" s="69" t="s">
        <v>530</v>
      </c>
      <c r="H3" s="69" t="s">
        <v>531</v>
      </c>
      <c r="I3" s="69" t="s">
        <v>565</v>
      </c>
      <c r="J3" s="57"/>
    </row>
    <row r="4" spans="1:10" x14ac:dyDescent="0.25">
      <c r="A4" s="4" t="s">
        <v>34</v>
      </c>
      <c r="B4" s="4" t="s">
        <v>35</v>
      </c>
      <c r="C4" s="4"/>
      <c r="D4" s="4"/>
      <c r="E4" s="2"/>
      <c r="F4" s="2"/>
      <c r="G4" s="2"/>
      <c r="H4" s="2"/>
      <c r="I4" s="2"/>
      <c r="J4" s="58"/>
    </row>
    <row r="5" spans="1:10" x14ac:dyDescent="0.25">
      <c r="A5" s="4" t="s">
        <v>1</v>
      </c>
      <c r="B5" s="4" t="s">
        <v>18</v>
      </c>
      <c r="C5" s="4"/>
      <c r="D5" s="4"/>
      <c r="E5" s="2"/>
      <c r="F5" s="2"/>
      <c r="G5" s="2"/>
      <c r="H5" s="2"/>
      <c r="I5" s="2"/>
      <c r="J5" s="58"/>
    </row>
    <row r="6" spans="1:10" x14ac:dyDescent="0.25">
      <c r="A6" s="3"/>
      <c r="B6" s="3" t="s">
        <v>2</v>
      </c>
      <c r="C6" s="3">
        <v>29928.880000000001</v>
      </c>
      <c r="D6" s="3">
        <v>35780.58</v>
      </c>
      <c r="E6" s="3">
        <v>35000</v>
      </c>
      <c r="F6" s="3">
        <v>35000</v>
      </c>
      <c r="G6" s="3">
        <v>39700</v>
      </c>
      <c r="H6" s="3">
        <v>39700</v>
      </c>
      <c r="I6" s="3">
        <v>39700</v>
      </c>
      <c r="J6" s="59"/>
    </row>
    <row r="7" spans="1:10" x14ac:dyDescent="0.25">
      <c r="A7" s="3"/>
      <c r="B7" s="3" t="s">
        <v>21</v>
      </c>
      <c r="C7" s="3">
        <v>2992.87</v>
      </c>
      <c r="D7" s="3">
        <v>3578.06</v>
      </c>
      <c r="E7" s="3">
        <v>3300</v>
      </c>
      <c r="F7" s="3">
        <v>3300</v>
      </c>
      <c r="G7" s="3">
        <v>3970</v>
      </c>
      <c r="H7" s="3">
        <v>3970</v>
      </c>
      <c r="I7" s="3">
        <v>3970</v>
      </c>
      <c r="J7" s="59"/>
    </row>
    <row r="8" spans="1:10" x14ac:dyDescent="0.25">
      <c r="A8" s="3"/>
      <c r="B8" s="3" t="s">
        <v>4</v>
      </c>
      <c r="C8" s="3">
        <v>418.93</v>
      </c>
      <c r="D8" s="3">
        <v>472.75</v>
      </c>
      <c r="E8" s="3">
        <v>540</v>
      </c>
      <c r="F8" s="3">
        <v>540</v>
      </c>
      <c r="G8" s="3">
        <v>560</v>
      </c>
      <c r="H8" s="3">
        <v>560</v>
      </c>
      <c r="I8" s="3">
        <v>560</v>
      </c>
      <c r="J8" s="59"/>
    </row>
    <row r="9" spans="1:10" x14ac:dyDescent="0.25">
      <c r="A9" s="3"/>
      <c r="B9" s="3" t="s">
        <v>5</v>
      </c>
      <c r="C9" s="3">
        <v>4190.0200000000004</v>
      </c>
      <c r="D9" s="3">
        <v>4727.92</v>
      </c>
      <c r="E9" s="3">
        <v>5370</v>
      </c>
      <c r="F9" s="3">
        <v>5370</v>
      </c>
      <c r="G9" s="3">
        <v>5560</v>
      </c>
      <c r="H9" s="3">
        <v>5560</v>
      </c>
      <c r="I9" s="3">
        <v>5560</v>
      </c>
      <c r="J9" s="59"/>
    </row>
    <row r="10" spans="1:10" x14ac:dyDescent="0.25">
      <c r="A10" s="3"/>
      <c r="B10" s="3" t="s">
        <v>6</v>
      </c>
      <c r="C10" s="3">
        <v>239.37</v>
      </c>
      <c r="D10" s="3">
        <v>286.69</v>
      </c>
      <c r="E10" s="3">
        <v>310</v>
      </c>
      <c r="F10" s="3">
        <v>310</v>
      </c>
      <c r="G10" s="3">
        <v>320</v>
      </c>
      <c r="H10" s="3">
        <v>320</v>
      </c>
      <c r="I10" s="3">
        <v>320</v>
      </c>
      <c r="J10" s="59"/>
    </row>
    <row r="11" spans="1:10" x14ac:dyDescent="0.25">
      <c r="A11" s="3"/>
      <c r="B11" s="3" t="s">
        <v>7</v>
      </c>
      <c r="C11" s="3">
        <v>897.84</v>
      </c>
      <c r="D11" s="3">
        <v>1013.11</v>
      </c>
      <c r="E11" s="3">
        <v>1150</v>
      </c>
      <c r="F11" s="3">
        <v>1150</v>
      </c>
      <c r="G11" s="3">
        <v>1195</v>
      </c>
      <c r="H11" s="3">
        <v>1195</v>
      </c>
      <c r="I11" s="3">
        <v>1195</v>
      </c>
      <c r="J11" s="59"/>
    </row>
    <row r="12" spans="1:10" x14ac:dyDescent="0.25">
      <c r="A12" s="3"/>
      <c r="B12" s="3" t="s">
        <v>8</v>
      </c>
      <c r="C12" s="3">
        <v>299.27999999999997</v>
      </c>
      <c r="D12" s="3">
        <v>337.69</v>
      </c>
      <c r="E12" s="3">
        <v>385</v>
      </c>
      <c r="F12" s="3">
        <v>385</v>
      </c>
      <c r="G12" s="3">
        <v>400</v>
      </c>
      <c r="H12" s="3">
        <v>400</v>
      </c>
      <c r="I12" s="3">
        <v>400</v>
      </c>
      <c r="J12" s="59"/>
    </row>
    <row r="13" spans="1:10" x14ac:dyDescent="0.25">
      <c r="A13" s="3"/>
      <c r="B13" s="3" t="s">
        <v>9</v>
      </c>
      <c r="C13" s="3">
        <v>1421.6</v>
      </c>
      <c r="D13" s="3">
        <v>1604.04</v>
      </c>
      <c r="E13" s="3">
        <v>1830</v>
      </c>
      <c r="F13" s="3">
        <v>1830</v>
      </c>
      <c r="G13" s="3">
        <v>1900</v>
      </c>
      <c r="H13" s="3">
        <v>1900</v>
      </c>
      <c r="I13" s="3">
        <v>1900</v>
      </c>
      <c r="J13" s="59"/>
    </row>
    <row r="14" spans="1:10" x14ac:dyDescent="0.25">
      <c r="A14" s="3"/>
      <c r="B14" s="3" t="s">
        <v>74</v>
      </c>
      <c r="C14" s="3">
        <v>0</v>
      </c>
      <c r="D14" s="3">
        <v>0</v>
      </c>
      <c r="E14" s="3">
        <v>0</v>
      </c>
      <c r="F14" s="3">
        <v>0</v>
      </c>
      <c r="G14" s="3">
        <v>600</v>
      </c>
      <c r="H14" s="3">
        <v>600</v>
      </c>
      <c r="I14" s="3">
        <v>600</v>
      </c>
      <c r="J14" s="59"/>
    </row>
    <row r="15" spans="1:10" x14ac:dyDescent="0.25">
      <c r="A15" s="3"/>
      <c r="B15" s="3" t="s">
        <v>290</v>
      </c>
      <c r="C15" s="3">
        <v>0</v>
      </c>
      <c r="D15" s="3">
        <v>850</v>
      </c>
      <c r="E15" s="3">
        <v>1000</v>
      </c>
      <c r="F15" s="3">
        <v>1000</v>
      </c>
      <c r="G15" s="3">
        <v>1000</v>
      </c>
      <c r="H15" s="3">
        <v>1000</v>
      </c>
      <c r="I15" s="3">
        <v>1000</v>
      </c>
      <c r="J15" s="59"/>
    </row>
    <row r="16" spans="1:10" x14ac:dyDescent="0.25">
      <c r="A16" s="3"/>
      <c r="B16" s="3" t="s">
        <v>10</v>
      </c>
      <c r="C16" s="3">
        <v>878.25</v>
      </c>
      <c r="D16" s="3">
        <v>834.65</v>
      </c>
      <c r="E16" s="3">
        <v>800</v>
      </c>
      <c r="F16" s="3">
        <v>800</v>
      </c>
      <c r="G16" s="3">
        <v>800</v>
      </c>
      <c r="H16" s="3">
        <v>800</v>
      </c>
      <c r="I16" s="3">
        <v>800</v>
      </c>
      <c r="J16" s="59"/>
    </row>
    <row r="17" spans="1:10" x14ac:dyDescent="0.25">
      <c r="A17" s="3"/>
      <c r="B17" s="3" t="s">
        <v>11</v>
      </c>
      <c r="C17" s="3">
        <v>1024</v>
      </c>
      <c r="D17" s="3">
        <v>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59"/>
    </row>
    <row r="18" spans="1:10" x14ac:dyDescent="0.25">
      <c r="A18" s="3"/>
      <c r="B18" s="3" t="s">
        <v>12</v>
      </c>
      <c r="C18" s="3">
        <v>1204.05</v>
      </c>
      <c r="D18" s="3">
        <v>1511.55</v>
      </c>
      <c r="E18" s="3">
        <v>1500</v>
      </c>
      <c r="F18" s="3">
        <v>1500</v>
      </c>
      <c r="G18" s="3">
        <v>1500</v>
      </c>
      <c r="H18" s="3">
        <v>1500</v>
      </c>
      <c r="I18" s="3">
        <v>1500</v>
      </c>
      <c r="J18" s="59"/>
    </row>
    <row r="19" spans="1:10" x14ac:dyDescent="0.25">
      <c r="A19" s="3"/>
      <c r="B19" s="3" t="s">
        <v>13</v>
      </c>
      <c r="C19" s="3">
        <v>1224.94</v>
      </c>
      <c r="D19" s="3">
        <v>1088.77</v>
      </c>
      <c r="E19" s="3">
        <v>1500</v>
      </c>
      <c r="F19" s="3">
        <v>1500</v>
      </c>
      <c r="G19" s="3">
        <v>1500</v>
      </c>
      <c r="H19" s="3">
        <v>1500</v>
      </c>
      <c r="I19" s="3">
        <v>1500</v>
      </c>
      <c r="J19" s="59"/>
    </row>
    <row r="20" spans="1:10" x14ac:dyDescent="0.25">
      <c r="A20" s="3"/>
      <c r="B20" s="3" t="s">
        <v>14</v>
      </c>
      <c r="C20" s="3">
        <v>780</v>
      </c>
      <c r="D20" s="3">
        <v>281.7</v>
      </c>
      <c r="E20" s="3">
        <v>700</v>
      </c>
      <c r="F20" s="3">
        <v>700</v>
      </c>
      <c r="G20" s="3">
        <v>700</v>
      </c>
      <c r="H20" s="3">
        <v>700</v>
      </c>
      <c r="I20" s="3">
        <v>700</v>
      </c>
      <c r="J20" s="59"/>
    </row>
    <row r="21" spans="1:10" x14ac:dyDescent="0.25">
      <c r="A21" s="3"/>
      <c r="B21" s="3" t="s">
        <v>534</v>
      </c>
      <c r="C21" s="3">
        <v>83.29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59"/>
    </row>
    <row r="22" spans="1:10" x14ac:dyDescent="0.25">
      <c r="A22" s="3"/>
      <c r="B22" s="3" t="s">
        <v>15</v>
      </c>
      <c r="C22" s="3">
        <v>18.399999999999999</v>
      </c>
      <c r="D22" s="3">
        <v>56.27</v>
      </c>
      <c r="E22" s="3">
        <v>50</v>
      </c>
      <c r="F22" s="3">
        <v>50</v>
      </c>
      <c r="G22" s="3">
        <v>50</v>
      </c>
      <c r="H22" s="3">
        <v>50</v>
      </c>
      <c r="I22" s="3">
        <v>50</v>
      </c>
      <c r="J22" s="59"/>
    </row>
    <row r="23" spans="1:10" x14ac:dyDescent="0.25">
      <c r="A23" s="3"/>
      <c r="B23" s="3" t="s">
        <v>16</v>
      </c>
      <c r="C23" s="3">
        <v>42</v>
      </c>
      <c r="D23" s="3">
        <v>334</v>
      </c>
      <c r="E23" s="3">
        <v>350</v>
      </c>
      <c r="F23" s="3">
        <v>350</v>
      </c>
      <c r="G23" s="3">
        <v>350</v>
      </c>
      <c r="H23" s="3">
        <v>350</v>
      </c>
      <c r="I23" s="3">
        <v>350</v>
      </c>
      <c r="J23" s="59"/>
    </row>
    <row r="24" spans="1:10" x14ac:dyDescent="0.25">
      <c r="A24" s="3"/>
      <c r="B24" s="3" t="s">
        <v>17</v>
      </c>
      <c r="C24" s="3">
        <v>450</v>
      </c>
      <c r="D24" s="3">
        <v>478.8</v>
      </c>
      <c r="E24" s="3">
        <v>530</v>
      </c>
      <c r="F24" s="3">
        <v>530</v>
      </c>
      <c r="G24" s="3">
        <v>520</v>
      </c>
      <c r="H24" s="3">
        <v>520</v>
      </c>
      <c r="I24" s="3">
        <v>520</v>
      </c>
      <c r="J24" s="59"/>
    </row>
    <row r="25" spans="1:10" x14ac:dyDescent="0.25">
      <c r="A25" s="3"/>
      <c r="B25" s="6" t="s">
        <v>37</v>
      </c>
      <c r="C25" s="6">
        <f t="shared" ref="C25:E25" si="0">SUM(C6:C24)</f>
        <v>46093.72</v>
      </c>
      <c r="D25" s="6">
        <f>SUM(D6:D24)</f>
        <v>53236.58</v>
      </c>
      <c r="E25" s="6">
        <f t="shared" si="0"/>
        <v>54415</v>
      </c>
      <c r="F25" s="6">
        <f t="shared" ref="F25" si="1">SUM(F6:F24)</f>
        <v>54415</v>
      </c>
      <c r="G25" s="6">
        <f>SUM(G6:G24)</f>
        <v>60725</v>
      </c>
      <c r="H25" s="6">
        <f>SUM(H6:H24)</f>
        <v>60725</v>
      </c>
      <c r="I25" s="6">
        <f>SUM(I6:I24)</f>
        <v>60725</v>
      </c>
      <c r="J25" s="61"/>
    </row>
    <row r="26" spans="1:10" x14ac:dyDescent="0.25">
      <c r="A26" s="4" t="s">
        <v>19</v>
      </c>
      <c r="B26" s="4" t="s">
        <v>20</v>
      </c>
      <c r="C26" s="4"/>
      <c r="D26" s="4"/>
      <c r="E26" s="3"/>
      <c r="F26" s="3"/>
      <c r="G26" s="3"/>
      <c r="H26" s="3"/>
      <c r="I26" s="3"/>
      <c r="J26" s="59"/>
    </row>
    <row r="27" spans="1:10" x14ac:dyDescent="0.25">
      <c r="A27" s="3"/>
      <c r="B27" s="3" t="s">
        <v>2</v>
      </c>
      <c r="C27" s="3">
        <v>4772.0600000000004</v>
      </c>
      <c r="D27" s="3">
        <v>3880.7</v>
      </c>
      <c r="E27" s="3">
        <v>5520</v>
      </c>
      <c r="F27" s="3">
        <v>5520</v>
      </c>
      <c r="G27" s="3">
        <v>5600</v>
      </c>
      <c r="H27" s="3">
        <v>5600</v>
      </c>
      <c r="I27" s="3">
        <v>5600</v>
      </c>
      <c r="J27" s="59"/>
    </row>
    <row r="28" spans="1:10" x14ac:dyDescent="0.25">
      <c r="A28" s="5"/>
      <c r="B28" s="5" t="s">
        <v>3</v>
      </c>
      <c r="C28" s="5">
        <v>0</v>
      </c>
      <c r="D28" s="5">
        <v>0</v>
      </c>
      <c r="E28" s="3">
        <v>740</v>
      </c>
      <c r="F28" s="3">
        <v>740</v>
      </c>
      <c r="G28" s="3">
        <v>740</v>
      </c>
      <c r="H28" s="3">
        <v>740</v>
      </c>
      <c r="I28" s="3">
        <v>740</v>
      </c>
      <c r="J28" s="59"/>
    </row>
    <row r="29" spans="1:10" x14ac:dyDescent="0.25">
      <c r="A29" s="5"/>
      <c r="B29" s="5" t="s">
        <v>21</v>
      </c>
      <c r="C29" s="5">
        <v>477.19</v>
      </c>
      <c r="D29" s="5">
        <v>388.06</v>
      </c>
      <c r="E29" s="3">
        <v>630</v>
      </c>
      <c r="F29" s="3">
        <v>630</v>
      </c>
      <c r="G29" s="3">
        <v>640</v>
      </c>
      <c r="H29" s="3">
        <v>640</v>
      </c>
      <c r="I29" s="3">
        <v>640</v>
      </c>
      <c r="J29" s="59"/>
    </row>
    <row r="30" spans="1:10" x14ac:dyDescent="0.25">
      <c r="A30" s="3"/>
      <c r="B30" s="3" t="s">
        <v>4</v>
      </c>
      <c r="C30" s="3">
        <v>66.78</v>
      </c>
      <c r="D30" s="3">
        <v>54.3</v>
      </c>
      <c r="E30" s="3">
        <v>90</v>
      </c>
      <c r="F30" s="3">
        <v>90</v>
      </c>
      <c r="G30" s="3">
        <v>90</v>
      </c>
      <c r="H30" s="3">
        <v>90</v>
      </c>
      <c r="I30" s="3">
        <v>90</v>
      </c>
      <c r="J30" s="59"/>
    </row>
    <row r="31" spans="1:10" x14ac:dyDescent="0.25">
      <c r="A31" s="3"/>
      <c r="B31" s="3" t="s">
        <v>5</v>
      </c>
      <c r="C31" s="3">
        <v>668.01</v>
      </c>
      <c r="D31" s="3">
        <v>543.29</v>
      </c>
      <c r="E31" s="3">
        <v>880</v>
      </c>
      <c r="F31" s="3">
        <v>880</v>
      </c>
      <c r="G31" s="3">
        <v>890</v>
      </c>
      <c r="H31" s="3">
        <v>890</v>
      </c>
      <c r="I31" s="3">
        <v>890</v>
      </c>
      <c r="J31" s="59"/>
    </row>
    <row r="32" spans="1:10" x14ac:dyDescent="0.25">
      <c r="A32" s="3"/>
      <c r="B32" s="3" t="s">
        <v>6</v>
      </c>
      <c r="C32" s="3">
        <v>38.130000000000003</v>
      </c>
      <c r="D32" s="3">
        <v>31</v>
      </c>
      <c r="E32" s="3">
        <v>50</v>
      </c>
      <c r="F32" s="3">
        <v>50</v>
      </c>
      <c r="G32" s="3">
        <v>55</v>
      </c>
      <c r="H32" s="3">
        <v>55</v>
      </c>
      <c r="I32" s="3">
        <v>55</v>
      </c>
      <c r="J32" s="59"/>
    </row>
    <row r="33" spans="1:15" x14ac:dyDescent="0.25">
      <c r="A33" s="3"/>
      <c r="B33" s="3" t="s">
        <v>7</v>
      </c>
      <c r="C33" s="3">
        <v>0</v>
      </c>
      <c r="D33" s="3">
        <v>111</v>
      </c>
      <c r="E33" s="3">
        <v>190</v>
      </c>
      <c r="F33" s="3">
        <v>190</v>
      </c>
      <c r="G33" s="3">
        <v>190</v>
      </c>
      <c r="H33" s="3">
        <v>190</v>
      </c>
      <c r="I33" s="3">
        <v>190</v>
      </c>
      <c r="J33" s="59"/>
    </row>
    <row r="34" spans="1:15" x14ac:dyDescent="0.25">
      <c r="A34" s="3"/>
      <c r="B34" s="3" t="s">
        <v>8</v>
      </c>
      <c r="C34" s="3">
        <v>0</v>
      </c>
      <c r="D34" s="3">
        <v>37</v>
      </c>
      <c r="E34" s="3">
        <v>70</v>
      </c>
      <c r="F34" s="3">
        <v>70</v>
      </c>
      <c r="G34" s="3">
        <v>65</v>
      </c>
      <c r="H34" s="3">
        <v>65</v>
      </c>
      <c r="I34" s="3">
        <v>65</v>
      </c>
      <c r="J34" s="59"/>
    </row>
    <row r="35" spans="1:15" x14ac:dyDescent="0.25">
      <c r="A35" s="3"/>
      <c r="B35" s="3" t="s">
        <v>9</v>
      </c>
      <c r="C35" s="3">
        <v>226.65</v>
      </c>
      <c r="D35" s="3">
        <v>184.26</v>
      </c>
      <c r="E35" s="3">
        <v>300</v>
      </c>
      <c r="F35" s="3">
        <v>300</v>
      </c>
      <c r="G35" s="3">
        <v>305</v>
      </c>
      <c r="H35" s="3">
        <v>305</v>
      </c>
      <c r="I35" s="3">
        <v>305</v>
      </c>
      <c r="J35" s="59"/>
    </row>
    <row r="36" spans="1:15" x14ac:dyDescent="0.25">
      <c r="A36" s="3"/>
      <c r="B36" s="3" t="s">
        <v>98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59"/>
    </row>
    <row r="37" spans="1:15" x14ac:dyDescent="0.25">
      <c r="A37" s="3"/>
      <c r="B37" s="3" t="s">
        <v>17</v>
      </c>
      <c r="C37" s="3">
        <v>0</v>
      </c>
      <c r="D37" s="3">
        <v>98.7</v>
      </c>
      <c r="E37" s="3">
        <v>0</v>
      </c>
      <c r="F37" s="3">
        <v>0</v>
      </c>
      <c r="G37" s="3">
        <v>110</v>
      </c>
      <c r="H37" s="3">
        <v>110</v>
      </c>
      <c r="I37" s="3">
        <v>110</v>
      </c>
      <c r="J37" s="59"/>
    </row>
    <row r="38" spans="1:15" x14ac:dyDescent="0.25">
      <c r="A38" s="3"/>
      <c r="B38" s="3" t="s">
        <v>22</v>
      </c>
      <c r="C38" s="3">
        <v>59.05</v>
      </c>
      <c r="D38" s="3">
        <v>53.3</v>
      </c>
      <c r="E38" s="3">
        <v>70</v>
      </c>
      <c r="F38" s="3">
        <v>70</v>
      </c>
      <c r="G38" s="3">
        <v>90</v>
      </c>
      <c r="H38" s="3">
        <v>90</v>
      </c>
      <c r="I38" s="3">
        <v>90</v>
      </c>
      <c r="J38" s="59"/>
    </row>
    <row r="39" spans="1:15" x14ac:dyDescent="0.25">
      <c r="A39" s="3"/>
      <c r="B39" s="6" t="s">
        <v>38</v>
      </c>
      <c r="C39" s="6">
        <f>SUM(C27:C38)</f>
        <v>6307.87</v>
      </c>
      <c r="D39" s="6">
        <f>SUM(D27:D38)</f>
        <v>5381.6100000000006</v>
      </c>
      <c r="E39" s="6">
        <f>SUM(E27:E38)</f>
        <v>8540</v>
      </c>
      <c r="F39" s="6">
        <f>SUM(F27:F38)</f>
        <v>8540</v>
      </c>
      <c r="G39" s="6">
        <f>SUM(G27:G38)</f>
        <v>8775</v>
      </c>
      <c r="H39" s="6">
        <f>SUM(H27:H38)</f>
        <v>8775</v>
      </c>
      <c r="I39" s="6">
        <f>SUM(I27:I38)</f>
        <v>8775</v>
      </c>
      <c r="J39" s="61"/>
    </row>
    <row r="40" spans="1:15" x14ac:dyDescent="0.25">
      <c r="A40" s="4" t="s">
        <v>23</v>
      </c>
      <c r="B40" s="4" t="s">
        <v>24</v>
      </c>
      <c r="C40" s="4"/>
      <c r="D40" s="4"/>
      <c r="E40" s="3"/>
      <c r="F40" s="3"/>
      <c r="G40" s="3"/>
      <c r="H40" s="3"/>
      <c r="I40" s="3"/>
      <c r="J40" s="59"/>
    </row>
    <row r="41" spans="1:15" x14ac:dyDescent="0.25">
      <c r="A41" s="3"/>
      <c r="B41" s="3" t="s">
        <v>317</v>
      </c>
      <c r="C41" s="3">
        <v>1400</v>
      </c>
      <c r="D41" s="3">
        <v>1400</v>
      </c>
      <c r="E41" s="3">
        <v>1400</v>
      </c>
      <c r="F41" s="3">
        <v>1400</v>
      </c>
      <c r="G41" s="3">
        <v>1400</v>
      </c>
      <c r="H41" s="3">
        <v>1400</v>
      </c>
      <c r="I41" s="3">
        <v>1400</v>
      </c>
      <c r="J41" s="59"/>
    </row>
    <row r="42" spans="1:15" x14ac:dyDescent="0.25">
      <c r="A42" s="3"/>
      <c r="B42" s="6" t="s">
        <v>39</v>
      </c>
      <c r="C42" s="6">
        <v>1400</v>
      </c>
      <c r="D42" s="6">
        <v>1400</v>
      </c>
      <c r="E42" s="6">
        <v>1400</v>
      </c>
      <c r="F42" s="6">
        <v>1400</v>
      </c>
      <c r="G42" s="6">
        <f>SUM(G41)</f>
        <v>1400</v>
      </c>
      <c r="H42" s="6">
        <f>SUM(H41)</f>
        <v>1400</v>
      </c>
      <c r="I42" s="6">
        <f>SUM(I41)</f>
        <v>1400</v>
      </c>
      <c r="J42" s="61"/>
    </row>
    <row r="43" spans="1:15" x14ac:dyDescent="0.25">
      <c r="A43" s="4" t="s">
        <v>25</v>
      </c>
      <c r="B43" s="4" t="s">
        <v>26</v>
      </c>
      <c r="C43" s="4"/>
      <c r="D43" s="4"/>
      <c r="E43" s="3"/>
      <c r="F43" s="3"/>
      <c r="G43" s="3"/>
      <c r="H43" s="3"/>
      <c r="I43" s="3"/>
      <c r="J43" s="59"/>
    </row>
    <row r="44" spans="1:15" x14ac:dyDescent="0.25">
      <c r="A44" s="3"/>
      <c r="B44" s="3" t="s">
        <v>27</v>
      </c>
      <c r="C44" s="3">
        <v>2926.42</v>
      </c>
      <c r="D44" s="3">
        <v>3532.66</v>
      </c>
      <c r="E44" s="3">
        <v>3600</v>
      </c>
      <c r="F44" s="3">
        <v>3600</v>
      </c>
      <c r="G44" s="3">
        <v>3600</v>
      </c>
      <c r="H44" s="3">
        <v>3600</v>
      </c>
      <c r="I44" s="3">
        <v>3600</v>
      </c>
      <c r="J44" s="59"/>
    </row>
    <row r="45" spans="1:15" x14ac:dyDescent="0.25">
      <c r="A45" s="3"/>
      <c r="B45" s="3" t="s">
        <v>28</v>
      </c>
      <c r="C45" s="3">
        <v>500</v>
      </c>
      <c r="D45" s="3">
        <v>500</v>
      </c>
      <c r="E45" s="3">
        <v>500</v>
      </c>
      <c r="F45" s="3">
        <v>500</v>
      </c>
      <c r="G45" s="3">
        <v>500</v>
      </c>
      <c r="H45" s="3">
        <v>500</v>
      </c>
      <c r="I45" s="3">
        <v>500</v>
      </c>
      <c r="J45" s="59"/>
    </row>
    <row r="46" spans="1:15" x14ac:dyDescent="0.25">
      <c r="A46" s="4"/>
      <c r="B46" s="6" t="s">
        <v>40</v>
      </c>
      <c r="C46" s="6">
        <f>SUM(C44:C45)</f>
        <v>3426.42</v>
      </c>
      <c r="D46" s="6">
        <f>SUM(D44:D45)</f>
        <v>4032.66</v>
      </c>
      <c r="E46" s="6">
        <f>SUM(E44:E45)</f>
        <v>4100</v>
      </c>
      <c r="F46" s="6">
        <f>SUM(F44:F45)</f>
        <v>4100</v>
      </c>
      <c r="G46" s="6">
        <f>SUM(G44:G45)</f>
        <v>4100</v>
      </c>
      <c r="H46" s="6">
        <f>SUM(H44:H45)</f>
        <v>4100</v>
      </c>
      <c r="I46" s="6">
        <f>SUM(I44:I45)</f>
        <v>4100</v>
      </c>
      <c r="J46" s="61"/>
    </row>
    <row r="47" spans="1:15" x14ac:dyDescent="0.25">
      <c r="A47" s="4" t="s">
        <v>29</v>
      </c>
      <c r="B47" s="4" t="s">
        <v>30</v>
      </c>
      <c r="C47" s="4"/>
      <c r="D47" s="4"/>
      <c r="E47" s="3"/>
      <c r="F47" s="3"/>
      <c r="G47" s="3"/>
      <c r="H47" s="3"/>
      <c r="I47" s="3"/>
      <c r="J47" s="59"/>
    </row>
    <row r="48" spans="1:15" x14ac:dyDescent="0.25">
      <c r="A48" s="3"/>
      <c r="B48" s="3" t="s">
        <v>31</v>
      </c>
      <c r="C48" s="3">
        <v>254</v>
      </c>
      <c r="D48" s="3">
        <v>1190.8499999999999</v>
      </c>
      <c r="E48" s="3">
        <v>1950</v>
      </c>
      <c r="F48" s="3">
        <v>1950</v>
      </c>
      <c r="G48" s="3">
        <v>2800</v>
      </c>
      <c r="H48" s="3">
        <v>2800</v>
      </c>
      <c r="I48" s="3">
        <v>2800</v>
      </c>
      <c r="J48" s="59"/>
      <c r="O48" t="s">
        <v>508</v>
      </c>
    </row>
    <row r="49" spans="1:10" x14ac:dyDescent="0.25">
      <c r="A49" s="3"/>
      <c r="B49" s="3" t="s">
        <v>4</v>
      </c>
      <c r="C49" s="3">
        <v>0</v>
      </c>
      <c r="D49" s="3">
        <v>127.4</v>
      </c>
      <c r="E49" s="3">
        <v>270</v>
      </c>
      <c r="F49" s="3">
        <v>270</v>
      </c>
      <c r="G49" s="3">
        <v>400</v>
      </c>
      <c r="H49" s="3">
        <v>400</v>
      </c>
      <c r="I49" s="3">
        <v>400</v>
      </c>
      <c r="J49" s="59"/>
    </row>
    <row r="50" spans="1:10" x14ac:dyDescent="0.25">
      <c r="A50" s="3"/>
      <c r="B50" s="3" t="s">
        <v>5</v>
      </c>
      <c r="C50" s="3">
        <v>355.36</v>
      </c>
      <c r="D50" s="3">
        <v>1666.36</v>
      </c>
      <c r="E50" s="3">
        <v>2730</v>
      </c>
      <c r="F50" s="3">
        <v>2730</v>
      </c>
      <c r="G50" s="3">
        <v>3950</v>
      </c>
      <c r="H50" s="3">
        <v>3950</v>
      </c>
      <c r="I50" s="3">
        <v>3950</v>
      </c>
      <c r="J50" s="59"/>
    </row>
    <row r="51" spans="1:10" x14ac:dyDescent="0.25">
      <c r="A51" s="3"/>
      <c r="B51" s="3" t="s">
        <v>6</v>
      </c>
      <c r="C51" s="3">
        <v>20.079999999999998</v>
      </c>
      <c r="D51" s="3">
        <v>94.34</v>
      </c>
      <c r="E51" s="3">
        <v>160</v>
      </c>
      <c r="F51" s="3">
        <v>160</v>
      </c>
      <c r="G51" s="3">
        <v>230</v>
      </c>
      <c r="H51" s="3">
        <v>230</v>
      </c>
      <c r="I51" s="3">
        <v>230</v>
      </c>
      <c r="J51" s="59"/>
    </row>
    <row r="52" spans="1:10" x14ac:dyDescent="0.25">
      <c r="A52" s="3"/>
      <c r="B52" s="3" t="s">
        <v>7</v>
      </c>
      <c r="C52" s="3">
        <v>75.91</v>
      </c>
      <c r="D52" s="3">
        <v>356.24</v>
      </c>
      <c r="E52" s="3">
        <v>590</v>
      </c>
      <c r="F52" s="3">
        <v>590</v>
      </c>
      <c r="G52" s="3">
        <v>850</v>
      </c>
      <c r="H52" s="3">
        <v>850</v>
      </c>
      <c r="I52" s="3">
        <v>850</v>
      </c>
      <c r="J52" s="59"/>
    </row>
    <row r="53" spans="1:10" x14ac:dyDescent="0.25">
      <c r="A53" s="3"/>
      <c r="B53" s="3" t="s">
        <v>517</v>
      </c>
      <c r="C53" s="3">
        <v>0</v>
      </c>
      <c r="D53" s="3">
        <v>91</v>
      </c>
      <c r="E53" s="3">
        <v>200</v>
      </c>
      <c r="F53" s="3">
        <v>200</v>
      </c>
      <c r="G53" s="3">
        <v>280</v>
      </c>
      <c r="H53" s="3">
        <v>280</v>
      </c>
      <c r="I53" s="3">
        <v>280</v>
      </c>
      <c r="J53" s="59"/>
    </row>
    <row r="54" spans="1:10" x14ac:dyDescent="0.25">
      <c r="A54" s="3"/>
      <c r="B54" s="3" t="s">
        <v>9</v>
      </c>
      <c r="C54" s="3">
        <v>120.37</v>
      </c>
      <c r="D54" s="3">
        <v>564.61</v>
      </c>
      <c r="E54" s="3">
        <v>930</v>
      </c>
      <c r="F54" s="3">
        <v>930</v>
      </c>
      <c r="G54" s="3">
        <v>1340</v>
      </c>
      <c r="H54" s="3">
        <v>1340</v>
      </c>
      <c r="I54" s="3">
        <v>1340</v>
      </c>
      <c r="J54" s="59"/>
    </row>
    <row r="55" spans="1:10" x14ac:dyDescent="0.25">
      <c r="A55" s="3"/>
      <c r="B55" s="3" t="s">
        <v>32</v>
      </c>
      <c r="C55" s="3">
        <v>431.1</v>
      </c>
      <c r="D55" s="3">
        <v>176.45</v>
      </c>
      <c r="E55" s="3">
        <v>500</v>
      </c>
      <c r="F55" s="3">
        <v>500</v>
      </c>
      <c r="G55" s="3">
        <v>500</v>
      </c>
      <c r="H55" s="3">
        <v>500</v>
      </c>
      <c r="I55" s="3">
        <v>500</v>
      </c>
      <c r="J55" s="59"/>
    </row>
    <row r="56" spans="1:10" x14ac:dyDescent="0.25">
      <c r="A56" s="3"/>
      <c r="B56" s="3" t="s">
        <v>76</v>
      </c>
      <c r="C56" s="3">
        <v>0</v>
      </c>
      <c r="D56" s="3">
        <v>53.38</v>
      </c>
      <c r="E56" s="3">
        <v>100</v>
      </c>
      <c r="F56" s="3">
        <v>100</v>
      </c>
      <c r="G56" s="3">
        <v>100</v>
      </c>
      <c r="H56" s="3">
        <v>100</v>
      </c>
      <c r="I56" s="3">
        <v>100</v>
      </c>
      <c r="J56" s="59"/>
    </row>
    <row r="57" spans="1:10" x14ac:dyDescent="0.25">
      <c r="A57" s="3"/>
      <c r="B57" s="3" t="s">
        <v>33</v>
      </c>
      <c r="C57" s="3">
        <v>2540</v>
      </c>
      <c r="D57" s="3">
        <v>11908.59</v>
      </c>
      <c r="E57" s="3">
        <v>19500</v>
      </c>
      <c r="F57" s="3">
        <v>19500</v>
      </c>
      <c r="G57" s="3">
        <v>28925</v>
      </c>
      <c r="H57" s="3">
        <v>28925</v>
      </c>
      <c r="I57" s="3">
        <v>28925</v>
      </c>
      <c r="J57" s="59"/>
    </row>
    <row r="58" spans="1:10" x14ac:dyDescent="0.25">
      <c r="A58" s="3"/>
      <c r="B58" s="6" t="s">
        <v>41</v>
      </c>
      <c r="C58" s="6">
        <f t="shared" ref="C58:E58" si="2">SUM(C48:C57)</f>
        <v>3796.82</v>
      </c>
      <c r="D58" s="6">
        <f>SUM(D48:D57)</f>
        <v>16229.220000000001</v>
      </c>
      <c r="E58" s="6">
        <f t="shared" si="2"/>
        <v>26930</v>
      </c>
      <c r="F58" s="6">
        <f t="shared" ref="F58" si="3">SUM(F48:F57)</f>
        <v>26930</v>
      </c>
      <c r="G58" s="6">
        <f>SUM(G48:G57)</f>
        <v>39375</v>
      </c>
      <c r="H58" s="6">
        <f>SUM(H48:H57)</f>
        <v>39375</v>
      </c>
      <c r="I58" s="6">
        <f>SUM(I48:I57)</f>
        <v>39375</v>
      </c>
      <c r="J58" s="61"/>
    </row>
    <row r="59" spans="1:10" ht="15.75" x14ac:dyDescent="0.25">
      <c r="A59" s="4"/>
      <c r="B59" s="7" t="s">
        <v>36</v>
      </c>
      <c r="C59" s="7">
        <f>C25+C39+C42+C46+C58</f>
        <v>61024.83</v>
      </c>
      <c r="D59" s="7">
        <v>80280.070000000007</v>
      </c>
      <c r="E59" s="7">
        <f>E58+E46+E42+E39+E25</f>
        <v>95385</v>
      </c>
      <c r="F59" s="7">
        <f>F58+F46+F42+F39+F25</f>
        <v>95385</v>
      </c>
      <c r="G59" s="7">
        <f>G58+G46+G42+G39+G25</f>
        <v>114375</v>
      </c>
      <c r="H59" s="7">
        <f>H58+H46+H42+H39+H25</f>
        <v>114375</v>
      </c>
      <c r="I59" s="7">
        <f>I58+I46+I42+I39+I25</f>
        <v>114375</v>
      </c>
      <c r="J59" s="70"/>
    </row>
    <row r="60" spans="1:10" x14ac:dyDescent="0.25">
      <c r="A60" s="4" t="s">
        <v>42</v>
      </c>
      <c r="B60" s="4" t="s">
        <v>43</v>
      </c>
      <c r="C60" s="4"/>
      <c r="D60" s="4"/>
      <c r="E60" s="3"/>
      <c r="F60" s="3"/>
      <c r="G60" s="3"/>
      <c r="H60" s="3"/>
      <c r="I60" s="3"/>
      <c r="J60" s="59"/>
    </row>
    <row r="61" spans="1:10" x14ac:dyDescent="0.25">
      <c r="A61" s="4" t="s">
        <v>44</v>
      </c>
      <c r="B61" s="4" t="s">
        <v>45</v>
      </c>
      <c r="C61" s="4"/>
      <c r="D61" s="4"/>
      <c r="E61" s="3"/>
      <c r="F61" s="3"/>
      <c r="G61" s="3"/>
      <c r="H61" s="3"/>
      <c r="I61" s="3"/>
      <c r="J61" s="59"/>
    </row>
    <row r="62" spans="1:10" x14ac:dyDescent="0.25">
      <c r="A62" s="3"/>
      <c r="B62" s="3" t="s">
        <v>46</v>
      </c>
      <c r="C62" s="3">
        <v>390.45</v>
      </c>
      <c r="D62" s="3">
        <v>426.57</v>
      </c>
      <c r="E62" s="3">
        <v>5000</v>
      </c>
      <c r="F62" s="3">
        <v>5000</v>
      </c>
      <c r="G62" s="3">
        <v>2000</v>
      </c>
      <c r="H62" s="3">
        <v>2000</v>
      </c>
      <c r="I62" s="3">
        <v>2000</v>
      </c>
      <c r="J62" s="59"/>
    </row>
    <row r="63" spans="1:10" x14ac:dyDescent="0.25">
      <c r="A63" s="3"/>
      <c r="B63" s="6" t="s">
        <v>47</v>
      </c>
      <c r="C63" s="6">
        <v>390.45</v>
      </c>
      <c r="D63" s="6">
        <v>426.57</v>
      </c>
      <c r="E63" s="8">
        <f t="shared" ref="E63:F64" si="4">SUM(E62)</f>
        <v>5000</v>
      </c>
      <c r="F63" s="8">
        <f t="shared" si="4"/>
        <v>5000</v>
      </c>
      <c r="G63" s="8">
        <f>SUM(G62)</f>
        <v>2000</v>
      </c>
      <c r="H63" s="8">
        <f>SUM(H62)</f>
        <v>2000</v>
      </c>
      <c r="I63" s="8">
        <f>SUM(I62)</f>
        <v>2000</v>
      </c>
      <c r="J63" s="62"/>
    </row>
    <row r="64" spans="1:10" ht="15.75" x14ac:dyDescent="0.25">
      <c r="A64" s="3"/>
      <c r="B64" s="7" t="s">
        <v>48</v>
      </c>
      <c r="C64" s="7">
        <v>390.45</v>
      </c>
      <c r="D64" s="7">
        <v>426.57</v>
      </c>
      <c r="E64" s="7">
        <f t="shared" si="4"/>
        <v>5000</v>
      </c>
      <c r="F64" s="7">
        <f t="shared" si="4"/>
        <v>5000</v>
      </c>
      <c r="G64" s="7">
        <f>SUM(G63)</f>
        <v>2000</v>
      </c>
      <c r="H64" s="7">
        <f>SUM(H63)</f>
        <v>2000</v>
      </c>
      <c r="I64" s="7">
        <f>SUM(I63)</f>
        <v>2000</v>
      </c>
      <c r="J64" s="70"/>
    </row>
    <row r="65" spans="1:10" x14ac:dyDescent="0.25">
      <c r="A65" s="4" t="s">
        <v>49</v>
      </c>
      <c r="B65" s="4" t="s">
        <v>50</v>
      </c>
      <c r="C65" s="4"/>
      <c r="D65" s="4"/>
      <c r="E65" s="3"/>
      <c r="F65" s="3"/>
      <c r="G65" s="3"/>
      <c r="H65" s="3"/>
      <c r="I65" s="3"/>
      <c r="J65" s="59"/>
    </row>
    <row r="66" spans="1:10" x14ac:dyDescent="0.25">
      <c r="A66" s="4" t="s">
        <v>51</v>
      </c>
      <c r="B66" s="4" t="s">
        <v>52</v>
      </c>
      <c r="C66" s="4"/>
      <c r="D66" s="4"/>
      <c r="E66" s="3"/>
      <c r="F66" s="3"/>
      <c r="G66" s="3"/>
      <c r="H66" s="3"/>
      <c r="I66" s="3"/>
      <c r="J66" s="59"/>
    </row>
    <row r="67" spans="1:10" x14ac:dyDescent="0.25">
      <c r="A67" s="4"/>
      <c r="B67" s="3" t="s">
        <v>4</v>
      </c>
      <c r="C67" s="3">
        <v>0</v>
      </c>
      <c r="D67" s="3">
        <v>0</v>
      </c>
      <c r="E67" s="3">
        <v>4</v>
      </c>
      <c r="F67" s="3">
        <v>4</v>
      </c>
      <c r="G67" s="3">
        <v>4</v>
      </c>
      <c r="H67" s="3">
        <v>4</v>
      </c>
      <c r="I67" s="3">
        <v>4</v>
      </c>
      <c r="J67" s="59"/>
    </row>
    <row r="68" spans="1:10" x14ac:dyDescent="0.25">
      <c r="A68" s="3"/>
      <c r="B68" s="3" t="s">
        <v>5</v>
      </c>
      <c r="C68" s="3">
        <v>0</v>
      </c>
      <c r="D68" s="3">
        <v>74.41</v>
      </c>
      <c r="E68" s="3">
        <v>40</v>
      </c>
      <c r="F68" s="3">
        <v>40</v>
      </c>
      <c r="G68" s="3">
        <v>40</v>
      </c>
      <c r="H68" s="3">
        <v>40</v>
      </c>
      <c r="I68" s="3">
        <v>40</v>
      </c>
      <c r="J68" s="59"/>
    </row>
    <row r="69" spans="1:10" x14ac:dyDescent="0.25">
      <c r="A69" s="3"/>
      <c r="B69" s="3" t="s">
        <v>6</v>
      </c>
      <c r="C69" s="3">
        <v>0</v>
      </c>
      <c r="D69" s="3">
        <v>4.16</v>
      </c>
      <c r="E69" s="3">
        <v>2</v>
      </c>
      <c r="F69" s="3">
        <v>2</v>
      </c>
      <c r="G69" s="3">
        <v>2</v>
      </c>
      <c r="H69" s="3">
        <v>2</v>
      </c>
      <c r="I69" s="3">
        <v>2</v>
      </c>
      <c r="J69" s="59"/>
    </row>
    <row r="70" spans="1:10" x14ac:dyDescent="0.25">
      <c r="A70" s="3"/>
      <c r="B70" s="3" t="s">
        <v>9</v>
      </c>
      <c r="C70" s="3">
        <v>0</v>
      </c>
      <c r="D70" s="3">
        <v>25.19</v>
      </c>
      <c r="E70" s="3">
        <v>13</v>
      </c>
      <c r="F70" s="3">
        <v>13</v>
      </c>
      <c r="G70" s="3">
        <v>13</v>
      </c>
      <c r="H70" s="3">
        <v>13</v>
      </c>
      <c r="I70" s="3">
        <v>13</v>
      </c>
      <c r="J70" s="59"/>
    </row>
    <row r="71" spans="1:10" x14ac:dyDescent="0.25">
      <c r="A71" s="3"/>
      <c r="B71" s="3" t="s">
        <v>53</v>
      </c>
      <c r="C71" s="3">
        <v>1238.83</v>
      </c>
      <c r="D71" s="3">
        <v>752.35</v>
      </c>
      <c r="E71" s="3">
        <v>1000</v>
      </c>
      <c r="F71" s="3">
        <v>1000</v>
      </c>
      <c r="G71" s="3">
        <v>1000</v>
      </c>
      <c r="H71" s="3">
        <v>1000</v>
      </c>
      <c r="I71" s="3">
        <v>1000</v>
      </c>
      <c r="J71" s="59"/>
    </row>
    <row r="72" spans="1:10" x14ac:dyDescent="0.25">
      <c r="A72" s="3"/>
      <c r="B72" s="3" t="s">
        <v>54</v>
      </c>
      <c r="C72" s="3">
        <v>1049.71</v>
      </c>
      <c r="D72" s="3">
        <v>957.81</v>
      </c>
      <c r="E72" s="3">
        <v>1000</v>
      </c>
      <c r="F72" s="3">
        <v>1000</v>
      </c>
      <c r="G72" s="3">
        <v>1000</v>
      </c>
      <c r="H72" s="3">
        <v>1000</v>
      </c>
      <c r="I72" s="3">
        <v>1000</v>
      </c>
      <c r="J72" s="59"/>
    </row>
    <row r="73" spans="1:10" x14ac:dyDescent="0.25">
      <c r="A73" s="3"/>
      <c r="B73" s="3" t="s">
        <v>596</v>
      </c>
      <c r="C73" s="3">
        <v>0</v>
      </c>
      <c r="D73" s="3">
        <v>0</v>
      </c>
      <c r="E73" s="3">
        <v>0</v>
      </c>
      <c r="F73" s="3">
        <v>1035</v>
      </c>
      <c r="G73" s="3">
        <v>0</v>
      </c>
      <c r="H73" s="3">
        <v>0</v>
      </c>
      <c r="I73" s="3">
        <v>0</v>
      </c>
      <c r="J73" s="59"/>
    </row>
    <row r="74" spans="1:10" x14ac:dyDescent="0.25">
      <c r="A74" s="3"/>
      <c r="B74" s="3" t="s">
        <v>56</v>
      </c>
      <c r="C74" s="3">
        <v>2708.72</v>
      </c>
      <c r="D74" s="3">
        <v>1316.2</v>
      </c>
      <c r="E74" s="3">
        <v>3000</v>
      </c>
      <c r="F74" s="3">
        <v>3000</v>
      </c>
      <c r="G74" s="3">
        <v>2000</v>
      </c>
      <c r="H74" s="3">
        <v>2000</v>
      </c>
      <c r="I74" s="3">
        <v>2000</v>
      </c>
      <c r="J74" s="59"/>
    </row>
    <row r="75" spans="1:10" x14ac:dyDescent="0.25">
      <c r="A75" s="3"/>
      <c r="B75" s="3" t="s">
        <v>57</v>
      </c>
      <c r="C75" s="3">
        <v>0</v>
      </c>
      <c r="D75" s="3">
        <v>197.55</v>
      </c>
      <c r="E75" s="3">
        <v>200</v>
      </c>
      <c r="F75" s="3">
        <v>2165</v>
      </c>
      <c r="G75" s="3">
        <v>200</v>
      </c>
      <c r="H75" s="3">
        <v>200</v>
      </c>
      <c r="I75" s="3">
        <v>200</v>
      </c>
      <c r="J75" s="59"/>
    </row>
    <row r="76" spans="1:10" x14ac:dyDescent="0.25">
      <c r="A76" s="3"/>
      <c r="B76" s="3" t="s">
        <v>13</v>
      </c>
      <c r="C76" s="3">
        <v>507.27</v>
      </c>
      <c r="D76" s="3">
        <v>265.64999999999998</v>
      </c>
      <c r="E76" s="3">
        <v>800</v>
      </c>
      <c r="F76" s="3">
        <v>800</v>
      </c>
      <c r="G76" s="3">
        <v>800</v>
      </c>
      <c r="H76" s="3">
        <v>800</v>
      </c>
      <c r="I76" s="3">
        <v>800</v>
      </c>
      <c r="J76" s="59"/>
    </row>
    <row r="77" spans="1:10" x14ac:dyDescent="0.25">
      <c r="A77" s="3"/>
      <c r="B77" s="3" t="s">
        <v>58</v>
      </c>
      <c r="C77" s="3">
        <v>562.29</v>
      </c>
      <c r="D77" s="3">
        <v>0</v>
      </c>
      <c r="E77" s="3">
        <v>200</v>
      </c>
      <c r="F77" s="3">
        <v>200</v>
      </c>
      <c r="G77" s="3">
        <v>200</v>
      </c>
      <c r="H77" s="3">
        <v>200</v>
      </c>
      <c r="I77" s="3">
        <v>200</v>
      </c>
      <c r="J77" s="59"/>
    </row>
    <row r="78" spans="1:10" x14ac:dyDescent="0.25">
      <c r="A78" s="3"/>
      <c r="B78" s="3" t="s">
        <v>99</v>
      </c>
      <c r="C78" s="3">
        <v>339.78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59"/>
    </row>
    <row r="79" spans="1:10" x14ac:dyDescent="0.25">
      <c r="A79" s="3"/>
      <c r="B79" s="3" t="s">
        <v>59</v>
      </c>
      <c r="C79" s="3">
        <v>323.60000000000002</v>
      </c>
      <c r="D79" s="3">
        <v>0</v>
      </c>
      <c r="E79" s="3">
        <v>2000</v>
      </c>
      <c r="F79" s="3">
        <v>2000</v>
      </c>
      <c r="G79" s="3">
        <v>3000</v>
      </c>
      <c r="H79" s="3">
        <v>3000</v>
      </c>
      <c r="I79" s="3">
        <v>3000</v>
      </c>
      <c r="J79" s="59"/>
    </row>
    <row r="80" spans="1:10" x14ac:dyDescent="0.25">
      <c r="A80" s="3"/>
      <c r="B80" s="3" t="s">
        <v>60</v>
      </c>
      <c r="C80" s="3">
        <v>0</v>
      </c>
      <c r="D80" s="3">
        <v>0</v>
      </c>
      <c r="E80" s="3">
        <v>50</v>
      </c>
      <c r="F80" s="3">
        <v>50</v>
      </c>
      <c r="G80" s="3">
        <v>50</v>
      </c>
      <c r="H80" s="3">
        <v>50</v>
      </c>
      <c r="I80" s="3">
        <v>50</v>
      </c>
      <c r="J80" s="59"/>
    </row>
    <row r="81" spans="1:10" x14ac:dyDescent="0.25">
      <c r="A81" s="3"/>
      <c r="B81" s="3" t="s">
        <v>61</v>
      </c>
      <c r="C81" s="3">
        <v>0</v>
      </c>
      <c r="D81" s="3">
        <v>0</v>
      </c>
      <c r="E81" s="3">
        <v>300</v>
      </c>
      <c r="F81" s="3">
        <v>300</v>
      </c>
      <c r="G81" s="3">
        <v>300</v>
      </c>
      <c r="H81" s="3">
        <v>300</v>
      </c>
      <c r="I81" s="3">
        <v>300</v>
      </c>
      <c r="J81" s="59"/>
    </row>
    <row r="82" spans="1:10" x14ac:dyDescent="0.25">
      <c r="A82" s="3"/>
      <c r="B82" s="3" t="s">
        <v>62</v>
      </c>
      <c r="C82" s="3">
        <v>253</v>
      </c>
      <c r="D82" s="3">
        <v>278.56</v>
      </c>
      <c r="E82" s="3">
        <v>276</v>
      </c>
      <c r="F82" s="3">
        <v>276</v>
      </c>
      <c r="G82" s="3">
        <v>276</v>
      </c>
      <c r="H82" s="3">
        <v>276</v>
      </c>
      <c r="I82" s="3">
        <v>276</v>
      </c>
      <c r="J82" s="59"/>
    </row>
    <row r="83" spans="1:10" x14ac:dyDescent="0.25">
      <c r="A83" s="3"/>
      <c r="B83" s="9" t="s">
        <v>518</v>
      </c>
      <c r="C83" s="9">
        <v>0</v>
      </c>
      <c r="D83" s="9">
        <v>3496.56</v>
      </c>
      <c r="E83" s="9">
        <v>0</v>
      </c>
      <c r="F83" s="9">
        <v>0</v>
      </c>
      <c r="G83" s="9"/>
      <c r="H83" s="9"/>
      <c r="I83" s="9"/>
      <c r="J83" s="62"/>
    </row>
    <row r="84" spans="1:10" x14ac:dyDescent="0.25">
      <c r="A84" s="3"/>
      <c r="B84" s="6" t="s">
        <v>63</v>
      </c>
      <c r="C84" s="6">
        <f t="shared" ref="C84:E84" si="5">SUM(C67:C83)</f>
        <v>6983.2000000000007</v>
      </c>
      <c r="D84" s="6">
        <f>SUM(D67:D83)</f>
        <v>7368.4400000000005</v>
      </c>
      <c r="E84" s="6">
        <f t="shared" si="5"/>
        <v>8885</v>
      </c>
      <c r="F84" s="6">
        <f t="shared" ref="F84" si="6">SUM(F67:F83)</f>
        <v>11885</v>
      </c>
      <c r="G84" s="6">
        <f>SUM(G67:G83)</f>
        <v>8885</v>
      </c>
      <c r="H84" s="6">
        <f>SUM(H67:H83)</f>
        <v>8885</v>
      </c>
      <c r="I84" s="6">
        <f>SUM(I67:I83)</f>
        <v>8885</v>
      </c>
      <c r="J84" s="61"/>
    </row>
    <row r="85" spans="1:10" x14ac:dyDescent="0.25">
      <c r="A85" s="4" t="s">
        <v>64</v>
      </c>
      <c r="B85" s="4" t="s">
        <v>65</v>
      </c>
      <c r="C85" s="4"/>
      <c r="D85" s="4"/>
      <c r="E85" s="3"/>
      <c r="F85" s="3"/>
      <c r="G85" s="3"/>
      <c r="H85" s="3"/>
      <c r="I85" s="3"/>
      <c r="J85" s="59"/>
    </row>
    <row r="86" spans="1:10" x14ac:dyDescent="0.25">
      <c r="A86" s="3"/>
      <c r="B86" s="3" t="s">
        <v>31</v>
      </c>
      <c r="C86" s="3">
        <v>22.11</v>
      </c>
      <c r="D86" s="3">
        <v>24.52</v>
      </c>
      <c r="E86" s="3">
        <v>27</v>
      </c>
      <c r="F86" s="3">
        <v>27</v>
      </c>
      <c r="G86" s="3">
        <v>27</v>
      </c>
      <c r="H86" s="3">
        <v>27</v>
      </c>
      <c r="I86" s="3">
        <v>27</v>
      </c>
      <c r="J86" s="59"/>
    </row>
    <row r="87" spans="1:10" x14ac:dyDescent="0.25">
      <c r="A87" s="3"/>
      <c r="B87" s="3" t="s">
        <v>4</v>
      </c>
      <c r="C87" s="3">
        <v>0</v>
      </c>
      <c r="D87" s="3">
        <v>3.13</v>
      </c>
      <c r="E87" s="3">
        <v>3</v>
      </c>
      <c r="F87" s="3">
        <v>3</v>
      </c>
      <c r="G87" s="3">
        <v>4</v>
      </c>
      <c r="H87" s="3">
        <v>4</v>
      </c>
      <c r="I87" s="3">
        <v>4</v>
      </c>
      <c r="J87" s="59"/>
    </row>
    <row r="88" spans="1:10" x14ac:dyDescent="0.25">
      <c r="A88" s="3"/>
      <c r="B88" s="3" t="s">
        <v>5</v>
      </c>
      <c r="C88" s="3">
        <v>0</v>
      </c>
      <c r="D88" s="3">
        <v>65.19</v>
      </c>
      <c r="E88" s="3">
        <v>68</v>
      </c>
      <c r="F88" s="3">
        <v>68</v>
      </c>
      <c r="G88" s="3">
        <v>40</v>
      </c>
      <c r="H88" s="3">
        <v>40</v>
      </c>
      <c r="I88" s="3">
        <v>40</v>
      </c>
      <c r="J88" s="59"/>
    </row>
    <row r="89" spans="1:10" x14ac:dyDescent="0.25">
      <c r="A89" s="3"/>
      <c r="B89" s="3" t="s">
        <v>6</v>
      </c>
      <c r="C89" s="3">
        <v>0</v>
      </c>
      <c r="D89" s="3">
        <v>3.71</v>
      </c>
      <c r="E89" s="3">
        <v>4</v>
      </c>
      <c r="F89" s="3">
        <v>4</v>
      </c>
      <c r="G89" s="3">
        <v>2</v>
      </c>
      <c r="H89" s="3">
        <v>2</v>
      </c>
      <c r="I89" s="3">
        <v>2</v>
      </c>
      <c r="J89" s="59"/>
    </row>
    <row r="90" spans="1:10" x14ac:dyDescent="0.25">
      <c r="A90" s="3"/>
      <c r="B90" s="3" t="s">
        <v>7</v>
      </c>
      <c r="C90" s="3">
        <v>0</v>
      </c>
      <c r="D90" s="3">
        <v>13.92</v>
      </c>
      <c r="E90" s="3">
        <v>14</v>
      </c>
      <c r="F90" s="3">
        <v>14</v>
      </c>
      <c r="G90" s="3">
        <v>8</v>
      </c>
      <c r="H90" s="3">
        <v>8</v>
      </c>
      <c r="I90" s="3">
        <v>8</v>
      </c>
      <c r="J90" s="59"/>
    </row>
    <row r="91" spans="1:10" x14ac:dyDescent="0.25">
      <c r="A91" s="3"/>
      <c r="B91" s="3" t="s">
        <v>8</v>
      </c>
      <c r="C91" s="3">
        <v>0</v>
      </c>
      <c r="D91" s="3">
        <v>2.2400000000000002</v>
      </c>
      <c r="E91" s="3">
        <v>2</v>
      </c>
      <c r="F91" s="3">
        <v>2</v>
      </c>
      <c r="G91" s="3">
        <v>3</v>
      </c>
      <c r="H91" s="3">
        <v>3</v>
      </c>
      <c r="I91" s="3">
        <v>3</v>
      </c>
      <c r="J91" s="59"/>
    </row>
    <row r="92" spans="1:10" x14ac:dyDescent="0.25">
      <c r="A92" s="3"/>
      <c r="B92" s="3" t="s">
        <v>9</v>
      </c>
      <c r="C92" s="3">
        <v>0</v>
      </c>
      <c r="D92" s="3">
        <v>22.04</v>
      </c>
      <c r="E92" s="3">
        <v>23</v>
      </c>
      <c r="F92" s="3">
        <v>23</v>
      </c>
      <c r="G92" s="3">
        <v>15</v>
      </c>
      <c r="H92" s="3">
        <v>15</v>
      </c>
      <c r="I92" s="3">
        <v>15</v>
      </c>
      <c r="J92" s="59"/>
    </row>
    <row r="93" spans="1:10" x14ac:dyDescent="0.25">
      <c r="A93" s="3"/>
      <c r="B93" s="3" t="s">
        <v>62</v>
      </c>
      <c r="C93" s="3">
        <v>221.1</v>
      </c>
      <c r="D93" s="3">
        <v>245.22</v>
      </c>
      <c r="E93" s="3">
        <v>242</v>
      </c>
      <c r="F93" s="3">
        <v>242</v>
      </c>
      <c r="G93" s="3">
        <v>264</v>
      </c>
      <c r="H93" s="3">
        <v>264</v>
      </c>
      <c r="I93" s="3">
        <v>264</v>
      </c>
      <c r="J93" s="59"/>
    </row>
    <row r="94" spans="1:10" x14ac:dyDescent="0.25">
      <c r="A94" s="3"/>
      <c r="B94" s="6" t="s">
        <v>66</v>
      </c>
      <c r="C94" s="6">
        <f>SUM(C86:C93)</f>
        <v>243.20999999999998</v>
      </c>
      <c r="D94" s="6">
        <f>SUM(D86:D93)</f>
        <v>379.97</v>
      </c>
      <c r="E94" s="6">
        <f>SUM(E86:E93)</f>
        <v>383</v>
      </c>
      <c r="F94" s="6">
        <f>SUM(F86:F93)</f>
        <v>383</v>
      </c>
      <c r="G94" s="6">
        <f>SUM(G86:G93)</f>
        <v>363</v>
      </c>
      <c r="H94" s="6">
        <f>SUM(H86:H93)</f>
        <v>363</v>
      </c>
      <c r="I94" s="6">
        <f>SUM(I86:I93)</f>
        <v>363</v>
      </c>
      <c r="J94" s="61"/>
    </row>
    <row r="95" spans="1:10" x14ac:dyDescent="0.25">
      <c r="A95" s="4" t="s">
        <v>67</v>
      </c>
      <c r="B95" s="4" t="s">
        <v>68</v>
      </c>
      <c r="C95" s="4"/>
      <c r="D95" s="4"/>
      <c r="E95" s="3"/>
      <c r="F95" s="3"/>
      <c r="G95" s="3"/>
      <c r="H95" s="3"/>
      <c r="I95" s="3"/>
      <c r="J95" s="59"/>
    </row>
    <row r="96" spans="1:10" x14ac:dyDescent="0.25">
      <c r="A96" s="3"/>
      <c r="B96" s="3" t="s">
        <v>69</v>
      </c>
      <c r="C96" s="3">
        <v>26598.82</v>
      </c>
      <c r="D96" s="3">
        <v>37565.22</v>
      </c>
      <c r="E96" s="3">
        <v>40900</v>
      </c>
      <c r="F96" s="3">
        <v>36900</v>
      </c>
      <c r="G96" s="3">
        <v>27700</v>
      </c>
      <c r="H96" s="3">
        <v>27700</v>
      </c>
      <c r="I96" s="3">
        <v>27700</v>
      </c>
      <c r="J96" s="59"/>
    </row>
    <row r="97" spans="1:10" x14ac:dyDescent="0.25">
      <c r="A97" s="3"/>
      <c r="B97" s="3" t="s">
        <v>70</v>
      </c>
      <c r="C97" s="3">
        <v>8342.6</v>
      </c>
      <c r="D97" s="3">
        <v>7891.12</v>
      </c>
      <c r="E97" s="3">
        <v>8300</v>
      </c>
      <c r="F97" s="3">
        <v>8300</v>
      </c>
      <c r="G97" s="3">
        <v>9000</v>
      </c>
      <c r="H97" s="3">
        <v>9000</v>
      </c>
      <c r="I97" s="3">
        <v>9000</v>
      </c>
      <c r="J97" s="59"/>
    </row>
    <row r="98" spans="1:10" x14ac:dyDescent="0.25">
      <c r="A98" s="3"/>
      <c r="B98" s="3" t="s">
        <v>71</v>
      </c>
      <c r="C98" s="3">
        <v>234</v>
      </c>
      <c r="D98" s="3">
        <v>234</v>
      </c>
      <c r="E98" s="3">
        <v>234</v>
      </c>
      <c r="F98" s="3">
        <v>234</v>
      </c>
      <c r="G98" s="3">
        <v>936</v>
      </c>
      <c r="H98" s="3">
        <v>936</v>
      </c>
      <c r="I98" s="3">
        <v>936</v>
      </c>
      <c r="J98" s="59"/>
    </row>
    <row r="99" spans="1:10" x14ac:dyDescent="0.25">
      <c r="A99" s="3"/>
      <c r="B99" s="3" t="s">
        <v>72</v>
      </c>
      <c r="C99" s="3">
        <v>630</v>
      </c>
      <c r="D99" s="3">
        <v>1240</v>
      </c>
      <c r="E99" s="3">
        <v>1500</v>
      </c>
      <c r="F99" s="3">
        <v>1500</v>
      </c>
      <c r="G99" s="3">
        <v>1200</v>
      </c>
      <c r="H99" s="3">
        <v>1200</v>
      </c>
      <c r="I99" s="3">
        <v>1200</v>
      </c>
      <c r="J99" s="59"/>
    </row>
    <row r="100" spans="1:10" x14ac:dyDescent="0.25">
      <c r="A100" s="3"/>
      <c r="B100" s="3" t="s">
        <v>73</v>
      </c>
      <c r="C100" s="3">
        <v>0</v>
      </c>
      <c r="D100" s="3">
        <v>0</v>
      </c>
      <c r="E100" s="3">
        <v>135</v>
      </c>
      <c r="F100" s="3">
        <v>135</v>
      </c>
      <c r="G100" s="3">
        <v>115</v>
      </c>
      <c r="H100" s="3">
        <v>115</v>
      </c>
      <c r="I100" s="3">
        <v>115</v>
      </c>
      <c r="J100" s="59"/>
    </row>
    <row r="101" spans="1:10" x14ac:dyDescent="0.25">
      <c r="A101" s="3"/>
      <c r="B101" s="3" t="s">
        <v>100</v>
      </c>
      <c r="C101" s="3">
        <v>2809.05</v>
      </c>
      <c r="D101" s="3">
        <v>4016.2</v>
      </c>
      <c r="E101" s="3">
        <v>4300</v>
      </c>
      <c r="F101" s="3">
        <v>4300</v>
      </c>
      <c r="G101" s="3">
        <v>3110</v>
      </c>
      <c r="H101" s="3">
        <v>3110</v>
      </c>
      <c r="I101" s="3">
        <v>3110</v>
      </c>
      <c r="J101" s="59"/>
    </row>
    <row r="102" spans="1:10" x14ac:dyDescent="0.25">
      <c r="A102" s="3"/>
      <c r="B102" s="3" t="s">
        <v>101</v>
      </c>
      <c r="C102" s="3">
        <v>786.22</v>
      </c>
      <c r="D102" s="3">
        <v>682.88</v>
      </c>
      <c r="E102" s="3">
        <v>790</v>
      </c>
      <c r="F102" s="3">
        <v>790</v>
      </c>
      <c r="G102" s="3">
        <v>790</v>
      </c>
      <c r="H102" s="3">
        <v>790</v>
      </c>
      <c r="I102" s="3">
        <v>790</v>
      </c>
      <c r="J102" s="59"/>
    </row>
    <row r="103" spans="1:10" x14ac:dyDescent="0.25">
      <c r="A103" s="3"/>
      <c r="B103" s="3" t="s">
        <v>4</v>
      </c>
      <c r="C103" s="3">
        <v>501.02</v>
      </c>
      <c r="D103" s="3">
        <v>655.49</v>
      </c>
      <c r="E103" s="3">
        <v>713</v>
      </c>
      <c r="F103" s="3">
        <v>713</v>
      </c>
      <c r="G103" s="3">
        <v>550</v>
      </c>
      <c r="H103" s="3">
        <v>550</v>
      </c>
      <c r="I103" s="3">
        <v>550</v>
      </c>
      <c r="J103" s="59"/>
    </row>
    <row r="104" spans="1:10" x14ac:dyDescent="0.25">
      <c r="A104" s="3"/>
      <c r="B104" s="3" t="s">
        <v>5</v>
      </c>
      <c r="C104" s="3">
        <v>5012.49</v>
      </c>
      <c r="D104" s="3">
        <v>6557.94</v>
      </c>
      <c r="E104" s="3">
        <v>7150</v>
      </c>
      <c r="F104" s="3">
        <v>7150</v>
      </c>
      <c r="G104" s="3">
        <v>5455</v>
      </c>
      <c r="H104" s="3">
        <v>5455</v>
      </c>
      <c r="I104" s="3">
        <v>5455</v>
      </c>
      <c r="J104" s="59"/>
    </row>
    <row r="105" spans="1:10" x14ac:dyDescent="0.25">
      <c r="A105" s="3"/>
      <c r="B105" s="3" t="s">
        <v>6</v>
      </c>
      <c r="C105" s="3">
        <v>286.17</v>
      </c>
      <c r="D105" s="3">
        <v>374.41</v>
      </c>
      <c r="E105" s="3">
        <v>407</v>
      </c>
      <c r="F105" s="3">
        <v>407</v>
      </c>
      <c r="G105" s="3">
        <v>315</v>
      </c>
      <c r="H105" s="3">
        <v>315</v>
      </c>
      <c r="I105" s="3">
        <v>315</v>
      </c>
      <c r="J105" s="59"/>
    </row>
    <row r="106" spans="1:10" x14ac:dyDescent="0.25">
      <c r="A106" s="3"/>
      <c r="B106" s="3" t="s">
        <v>7</v>
      </c>
      <c r="C106" s="3">
        <v>974.15</v>
      </c>
      <c r="D106" s="3">
        <v>1040.8</v>
      </c>
      <c r="E106" s="3">
        <v>1528</v>
      </c>
      <c r="F106" s="3">
        <v>1528</v>
      </c>
      <c r="G106" s="3">
        <v>1170</v>
      </c>
      <c r="H106" s="3">
        <v>1170</v>
      </c>
      <c r="I106" s="3">
        <v>1170</v>
      </c>
      <c r="J106" s="59"/>
    </row>
    <row r="107" spans="1:10" x14ac:dyDescent="0.25">
      <c r="A107" s="3"/>
      <c r="B107" s="3" t="s">
        <v>8</v>
      </c>
      <c r="C107" s="3">
        <v>324.58</v>
      </c>
      <c r="D107" s="3">
        <v>375.5</v>
      </c>
      <c r="E107" s="3">
        <v>509</v>
      </c>
      <c r="F107" s="3">
        <v>509</v>
      </c>
      <c r="G107" s="3">
        <v>390</v>
      </c>
      <c r="H107" s="3">
        <v>390</v>
      </c>
      <c r="I107" s="3">
        <v>390</v>
      </c>
      <c r="J107" s="59"/>
    </row>
    <row r="108" spans="1:10" x14ac:dyDescent="0.25">
      <c r="A108" s="3"/>
      <c r="B108" s="3" t="s">
        <v>9</v>
      </c>
      <c r="C108" s="3">
        <v>1700.53</v>
      </c>
      <c r="D108" s="3">
        <v>2224.7600000000002</v>
      </c>
      <c r="E108" s="3">
        <v>2419</v>
      </c>
      <c r="F108" s="3">
        <v>2419</v>
      </c>
      <c r="G108" s="3">
        <v>1850</v>
      </c>
      <c r="H108" s="3">
        <v>1850</v>
      </c>
      <c r="I108" s="3">
        <v>1850</v>
      </c>
      <c r="J108" s="59"/>
    </row>
    <row r="109" spans="1:10" x14ac:dyDescent="0.25">
      <c r="A109" s="3"/>
      <c r="B109" s="3" t="s">
        <v>74</v>
      </c>
      <c r="C109" s="3">
        <v>149.4</v>
      </c>
      <c r="D109" s="3">
        <v>149.4</v>
      </c>
      <c r="E109" s="3">
        <v>150</v>
      </c>
      <c r="F109" s="3">
        <v>150</v>
      </c>
      <c r="G109" s="3">
        <v>150</v>
      </c>
      <c r="H109" s="3">
        <v>150</v>
      </c>
      <c r="I109" s="3">
        <v>150</v>
      </c>
      <c r="J109" s="59"/>
    </row>
    <row r="110" spans="1:10" x14ac:dyDescent="0.25">
      <c r="A110" s="3"/>
      <c r="B110" s="3" t="s">
        <v>10</v>
      </c>
      <c r="C110" s="3">
        <v>299.48</v>
      </c>
      <c r="D110" s="3">
        <v>294.33999999999997</v>
      </c>
      <c r="E110" s="3">
        <v>250</v>
      </c>
      <c r="F110" s="3">
        <v>250</v>
      </c>
      <c r="G110" s="3">
        <v>250</v>
      </c>
      <c r="H110" s="3">
        <v>250</v>
      </c>
      <c r="I110" s="3">
        <v>250</v>
      </c>
      <c r="J110" s="59"/>
    </row>
    <row r="111" spans="1:10" x14ac:dyDescent="0.25">
      <c r="A111" s="3"/>
      <c r="B111" s="3" t="s">
        <v>56</v>
      </c>
      <c r="C111" s="3">
        <v>217.21</v>
      </c>
      <c r="D111" s="3">
        <v>1615.64</v>
      </c>
      <c r="E111" s="3">
        <v>2000</v>
      </c>
      <c r="F111" s="3">
        <v>2000</v>
      </c>
      <c r="G111" s="3">
        <v>2000</v>
      </c>
      <c r="H111" s="3">
        <v>2000</v>
      </c>
      <c r="I111" s="3">
        <v>2000</v>
      </c>
      <c r="J111" s="59"/>
    </row>
    <row r="112" spans="1:10" x14ac:dyDescent="0.25">
      <c r="A112" s="3"/>
      <c r="B112" s="3" t="s">
        <v>75</v>
      </c>
      <c r="C112" s="3">
        <v>2091.2399999999998</v>
      </c>
      <c r="D112" s="3">
        <v>296.94</v>
      </c>
      <c r="E112" s="3">
        <v>1000</v>
      </c>
      <c r="F112" s="3">
        <v>1000</v>
      </c>
      <c r="G112" s="3">
        <v>1000</v>
      </c>
      <c r="H112" s="3">
        <v>1000</v>
      </c>
      <c r="I112" s="3">
        <v>1000</v>
      </c>
      <c r="J112" s="59"/>
    </row>
    <row r="113" spans="1:10" x14ac:dyDescent="0.25">
      <c r="A113" s="3"/>
      <c r="B113" s="3" t="s">
        <v>13</v>
      </c>
      <c r="C113" s="3">
        <v>3202.67</v>
      </c>
      <c r="D113" s="3">
        <v>3495.09</v>
      </c>
      <c r="E113" s="3">
        <v>3000</v>
      </c>
      <c r="F113" s="3">
        <v>3000</v>
      </c>
      <c r="G113" s="3">
        <v>3000</v>
      </c>
      <c r="H113" s="3">
        <v>3000</v>
      </c>
      <c r="I113" s="3">
        <v>3000</v>
      </c>
      <c r="J113" s="59"/>
    </row>
    <row r="114" spans="1:10" x14ac:dyDescent="0.25">
      <c r="A114" s="3"/>
      <c r="B114" s="3" t="s">
        <v>102</v>
      </c>
      <c r="C114" s="3">
        <v>3080</v>
      </c>
      <c r="D114" s="3">
        <v>638.5</v>
      </c>
      <c r="E114" s="3">
        <v>1000</v>
      </c>
      <c r="F114" s="3">
        <v>1000</v>
      </c>
      <c r="G114" s="3">
        <v>1000</v>
      </c>
      <c r="H114" s="3">
        <v>1000</v>
      </c>
      <c r="I114" s="3">
        <v>1000</v>
      </c>
      <c r="J114" s="59"/>
    </row>
    <row r="115" spans="1:10" x14ac:dyDescent="0.25">
      <c r="A115" s="3"/>
      <c r="B115" s="3" t="s">
        <v>16</v>
      </c>
      <c r="C115" s="3">
        <v>955</v>
      </c>
      <c r="D115" s="3">
        <v>40</v>
      </c>
      <c r="E115" s="3">
        <v>200</v>
      </c>
      <c r="F115" s="3">
        <v>200</v>
      </c>
      <c r="G115" s="3">
        <v>200</v>
      </c>
      <c r="H115" s="3">
        <v>200</v>
      </c>
      <c r="I115" s="3">
        <v>200</v>
      </c>
      <c r="J115" s="59"/>
    </row>
    <row r="116" spans="1:10" x14ac:dyDescent="0.25">
      <c r="A116" s="3"/>
      <c r="B116" s="3" t="s">
        <v>61</v>
      </c>
      <c r="C116" s="3">
        <v>0</v>
      </c>
      <c r="D116" s="3">
        <v>383.72</v>
      </c>
      <c r="E116" s="3">
        <v>0</v>
      </c>
      <c r="F116" s="3">
        <v>0</v>
      </c>
      <c r="G116" s="3">
        <v>100</v>
      </c>
      <c r="H116" s="3">
        <v>100</v>
      </c>
      <c r="I116" s="3">
        <v>100</v>
      </c>
      <c r="J116" s="59"/>
    </row>
    <row r="117" spans="1:10" x14ac:dyDescent="0.25">
      <c r="A117" s="3"/>
      <c r="B117" s="3" t="s">
        <v>17</v>
      </c>
      <c r="C117" s="3">
        <v>2093.4</v>
      </c>
      <c r="D117" s="3">
        <v>2872.8</v>
      </c>
      <c r="E117" s="3">
        <v>3150</v>
      </c>
      <c r="F117" s="3">
        <v>3150</v>
      </c>
      <c r="G117" s="3">
        <v>2080</v>
      </c>
      <c r="H117" s="3">
        <v>2080</v>
      </c>
      <c r="I117" s="3">
        <v>2080</v>
      </c>
      <c r="J117" s="59"/>
    </row>
    <row r="118" spans="1:10" x14ac:dyDescent="0.25">
      <c r="A118" s="3"/>
      <c r="B118" s="3" t="s">
        <v>22</v>
      </c>
      <c r="C118" s="3">
        <v>501.39</v>
      </c>
      <c r="D118" s="3">
        <v>628.91</v>
      </c>
      <c r="E118" s="3">
        <v>700</v>
      </c>
      <c r="F118" s="3">
        <v>700</v>
      </c>
      <c r="G118" s="3">
        <v>550</v>
      </c>
      <c r="H118" s="3">
        <v>550</v>
      </c>
      <c r="I118" s="3">
        <v>550</v>
      </c>
      <c r="J118" s="59"/>
    </row>
    <row r="119" spans="1:10" x14ac:dyDescent="0.25">
      <c r="A119" s="3"/>
      <c r="B119" s="3" t="s">
        <v>76</v>
      </c>
      <c r="C119" s="3">
        <v>228.07</v>
      </c>
      <c r="D119" s="3">
        <v>38.99</v>
      </c>
      <c r="E119" s="3">
        <v>200</v>
      </c>
      <c r="F119" s="3">
        <v>200</v>
      </c>
      <c r="G119" s="3">
        <v>200</v>
      </c>
      <c r="H119" s="3">
        <v>200</v>
      </c>
      <c r="I119" s="3">
        <v>200</v>
      </c>
      <c r="J119" s="59"/>
    </row>
    <row r="120" spans="1:10" x14ac:dyDescent="0.25">
      <c r="A120" s="3"/>
      <c r="B120" s="6" t="s">
        <v>77</v>
      </c>
      <c r="C120" s="6">
        <f>SUM(C96:C119)</f>
        <v>61017.49</v>
      </c>
      <c r="D120" s="6">
        <f>SUM(D96:D119)</f>
        <v>73312.650000000023</v>
      </c>
      <c r="E120" s="6">
        <f>SUM(E96:E119)</f>
        <v>80535</v>
      </c>
      <c r="F120" s="6">
        <f>SUM(F96:F119)</f>
        <v>76535</v>
      </c>
      <c r="G120" s="6">
        <f>SUM(G96:G119)</f>
        <v>63111</v>
      </c>
      <c r="H120" s="6">
        <f>SUM(H96:H119)</f>
        <v>63111</v>
      </c>
      <c r="I120" s="6">
        <f>SUM(I96:I119)</f>
        <v>63111</v>
      </c>
      <c r="J120" s="61"/>
    </row>
    <row r="121" spans="1:10" ht="15.75" x14ac:dyDescent="0.25">
      <c r="A121" s="3"/>
      <c r="B121" s="7" t="s">
        <v>97</v>
      </c>
      <c r="C121" s="7">
        <f>C84+C94+C120</f>
        <v>68243.899999999994</v>
      </c>
      <c r="D121" s="7">
        <v>81061.06</v>
      </c>
      <c r="E121" s="7">
        <f>E120+E94+E84</f>
        <v>89803</v>
      </c>
      <c r="F121" s="7">
        <f>F120+F94+F84</f>
        <v>88803</v>
      </c>
      <c r="G121" s="7">
        <f>G120+G94+G84</f>
        <v>72359</v>
      </c>
      <c r="H121" s="7">
        <f>H120+H94+H84</f>
        <v>72359</v>
      </c>
      <c r="I121" s="7">
        <f>I120+I94+I84</f>
        <v>72359</v>
      </c>
      <c r="J121" s="70"/>
    </row>
    <row r="122" spans="1:10" x14ac:dyDescent="0.25">
      <c r="A122" s="4" t="s">
        <v>78</v>
      </c>
      <c r="B122" s="4" t="s">
        <v>79</v>
      </c>
      <c r="C122" s="4"/>
      <c r="D122" s="4"/>
      <c r="E122" s="3"/>
      <c r="F122" s="3"/>
      <c r="G122" s="3"/>
      <c r="H122" s="3"/>
      <c r="I122" s="3"/>
      <c r="J122" s="59"/>
    </row>
    <row r="123" spans="1:10" x14ac:dyDescent="0.25">
      <c r="A123" s="4" t="s">
        <v>80</v>
      </c>
      <c r="B123" s="4" t="s">
        <v>81</v>
      </c>
      <c r="C123" s="4"/>
      <c r="D123" s="4"/>
      <c r="E123" s="3"/>
      <c r="F123" s="3"/>
      <c r="G123" s="3"/>
      <c r="H123" s="3"/>
      <c r="I123" s="3"/>
      <c r="J123" s="59"/>
    </row>
    <row r="124" spans="1:10" x14ac:dyDescent="0.25">
      <c r="A124" s="3"/>
      <c r="B124" s="3" t="s">
        <v>82</v>
      </c>
      <c r="C124" s="3">
        <v>7013.97</v>
      </c>
      <c r="D124" s="3">
        <v>7204.92</v>
      </c>
      <c r="E124" s="3">
        <v>7000</v>
      </c>
      <c r="F124" s="3">
        <v>7000</v>
      </c>
      <c r="G124" s="3">
        <v>7350</v>
      </c>
      <c r="H124" s="3">
        <v>7350</v>
      </c>
      <c r="I124" s="3">
        <v>7350</v>
      </c>
      <c r="J124" s="59"/>
    </row>
    <row r="125" spans="1:10" x14ac:dyDescent="0.25">
      <c r="A125" s="3"/>
      <c r="B125" s="3" t="s">
        <v>83</v>
      </c>
      <c r="C125" s="3">
        <v>1627.54</v>
      </c>
      <c r="D125" s="3">
        <v>1798.06</v>
      </c>
      <c r="E125" s="3">
        <v>2450</v>
      </c>
      <c r="F125" s="3">
        <v>2450</v>
      </c>
      <c r="G125" s="3">
        <v>2450</v>
      </c>
      <c r="H125" s="3">
        <v>2450</v>
      </c>
      <c r="I125" s="3">
        <v>2450</v>
      </c>
      <c r="J125" s="59"/>
    </row>
    <row r="126" spans="1:10" x14ac:dyDescent="0.25">
      <c r="A126" s="3"/>
      <c r="B126" s="3" t="s">
        <v>71</v>
      </c>
      <c r="C126" s="3">
        <v>234</v>
      </c>
      <c r="D126" s="3">
        <v>234</v>
      </c>
      <c r="E126" s="3">
        <v>234</v>
      </c>
      <c r="F126" s="3">
        <v>234</v>
      </c>
      <c r="G126" s="3">
        <v>234</v>
      </c>
      <c r="H126" s="3">
        <v>234</v>
      </c>
      <c r="I126" s="3">
        <v>234</v>
      </c>
      <c r="J126" s="59"/>
    </row>
    <row r="127" spans="1:10" x14ac:dyDescent="0.25">
      <c r="A127" s="3"/>
      <c r="B127" s="3" t="s">
        <v>3</v>
      </c>
      <c r="C127" s="3">
        <v>350</v>
      </c>
      <c r="D127" s="3">
        <v>280</v>
      </c>
      <c r="E127" s="3">
        <v>300</v>
      </c>
      <c r="F127" s="3">
        <v>300</v>
      </c>
      <c r="G127" s="3">
        <v>300</v>
      </c>
      <c r="H127" s="3">
        <v>300</v>
      </c>
      <c r="I127" s="3">
        <v>300</v>
      </c>
      <c r="J127" s="59"/>
    </row>
    <row r="128" spans="1:10" x14ac:dyDescent="0.25">
      <c r="A128" s="3"/>
      <c r="B128" s="3" t="s">
        <v>73</v>
      </c>
      <c r="C128" s="3">
        <v>239.34</v>
      </c>
      <c r="D128" s="3">
        <v>0</v>
      </c>
      <c r="E128" s="3">
        <v>758</v>
      </c>
      <c r="F128" s="3">
        <v>758</v>
      </c>
      <c r="G128" s="3">
        <v>0</v>
      </c>
      <c r="H128" s="3">
        <v>0</v>
      </c>
      <c r="I128" s="3">
        <v>0</v>
      </c>
      <c r="J128" s="59"/>
    </row>
    <row r="129" spans="1:10" x14ac:dyDescent="0.25">
      <c r="A129" s="3"/>
      <c r="B129" s="3" t="s">
        <v>31</v>
      </c>
      <c r="C129" s="3">
        <v>973.6</v>
      </c>
      <c r="D129" s="3">
        <v>985.92</v>
      </c>
      <c r="E129" s="3">
        <v>1074</v>
      </c>
      <c r="F129" s="3">
        <v>1074</v>
      </c>
      <c r="G129" s="3">
        <v>1034</v>
      </c>
      <c r="H129" s="3">
        <v>1034</v>
      </c>
      <c r="I129" s="3">
        <v>1034</v>
      </c>
      <c r="J129" s="59"/>
    </row>
    <row r="130" spans="1:10" x14ac:dyDescent="0.25">
      <c r="A130" s="3"/>
      <c r="B130" s="3" t="s">
        <v>4</v>
      </c>
      <c r="C130" s="3">
        <v>133.88</v>
      </c>
      <c r="D130" s="3">
        <v>134.69999999999999</v>
      </c>
      <c r="E130" s="3">
        <v>153</v>
      </c>
      <c r="F130" s="3">
        <v>153</v>
      </c>
      <c r="G130" s="3">
        <v>150</v>
      </c>
      <c r="H130" s="3">
        <v>150</v>
      </c>
      <c r="I130" s="3">
        <v>150</v>
      </c>
      <c r="J130" s="59"/>
    </row>
    <row r="131" spans="1:10" x14ac:dyDescent="0.25">
      <c r="A131" s="3"/>
      <c r="B131" s="3" t="s">
        <v>5</v>
      </c>
      <c r="C131" s="3">
        <v>1339.05</v>
      </c>
      <c r="D131" s="3">
        <v>1347.48</v>
      </c>
      <c r="E131" s="3">
        <v>1531</v>
      </c>
      <c r="F131" s="3">
        <v>1531</v>
      </c>
      <c r="G131" s="3">
        <v>1480</v>
      </c>
      <c r="H131" s="3">
        <v>1480</v>
      </c>
      <c r="I131" s="3">
        <v>1480</v>
      </c>
      <c r="J131" s="59"/>
    </row>
    <row r="132" spans="1:10" x14ac:dyDescent="0.25">
      <c r="A132" s="3"/>
      <c r="B132" s="3" t="s">
        <v>6</v>
      </c>
      <c r="C132" s="3">
        <v>76.47</v>
      </c>
      <c r="D132" s="3">
        <v>76.94</v>
      </c>
      <c r="E132" s="3">
        <v>88</v>
      </c>
      <c r="F132" s="3">
        <v>88</v>
      </c>
      <c r="G132" s="3">
        <v>85</v>
      </c>
      <c r="H132" s="3">
        <v>85</v>
      </c>
      <c r="I132" s="3">
        <v>85</v>
      </c>
      <c r="J132" s="59"/>
    </row>
    <row r="133" spans="1:10" x14ac:dyDescent="0.25">
      <c r="A133" s="3"/>
      <c r="B133" s="3" t="s">
        <v>7</v>
      </c>
      <c r="C133" s="3">
        <v>286.91000000000003</v>
      </c>
      <c r="D133" s="3">
        <v>288.70999999999998</v>
      </c>
      <c r="E133" s="3">
        <v>328</v>
      </c>
      <c r="F133" s="3">
        <v>328</v>
      </c>
      <c r="G133" s="3">
        <v>320</v>
      </c>
      <c r="H133" s="3">
        <v>320</v>
      </c>
      <c r="I133" s="3">
        <v>320</v>
      </c>
      <c r="J133" s="59"/>
    </row>
    <row r="134" spans="1:10" x14ac:dyDescent="0.25">
      <c r="A134" s="3"/>
      <c r="B134" s="3" t="s">
        <v>8</v>
      </c>
      <c r="C134" s="3">
        <v>95.61</v>
      </c>
      <c r="D134" s="3">
        <v>96.21</v>
      </c>
      <c r="E134" s="3">
        <v>110</v>
      </c>
      <c r="F134" s="3">
        <v>110</v>
      </c>
      <c r="G134" s="3">
        <v>105</v>
      </c>
      <c r="H134" s="3">
        <v>105</v>
      </c>
      <c r="I134" s="3">
        <v>105</v>
      </c>
      <c r="J134" s="59"/>
    </row>
    <row r="135" spans="1:10" x14ac:dyDescent="0.25">
      <c r="A135" s="3"/>
      <c r="B135" s="3" t="s">
        <v>9</v>
      </c>
      <c r="C135" s="3">
        <v>454.27</v>
      </c>
      <c r="D135" s="3">
        <v>457.14</v>
      </c>
      <c r="E135" s="3">
        <v>520</v>
      </c>
      <c r="F135" s="3">
        <v>520</v>
      </c>
      <c r="G135" s="3">
        <v>500</v>
      </c>
      <c r="H135" s="3">
        <v>500</v>
      </c>
      <c r="I135" s="3">
        <v>500</v>
      </c>
      <c r="J135" s="59"/>
    </row>
    <row r="136" spans="1:10" x14ac:dyDescent="0.25">
      <c r="A136" s="3"/>
      <c r="B136" s="3" t="s">
        <v>74</v>
      </c>
      <c r="C136" s="3">
        <v>171.84</v>
      </c>
      <c r="D136" s="3">
        <v>179.63</v>
      </c>
      <c r="E136" s="3">
        <v>170</v>
      </c>
      <c r="F136" s="3">
        <v>170</v>
      </c>
      <c r="G136" s="3">
        <v>200</v>
      </c>
      <c r="H136" s="3">
        <v>200</v>
      </c>
      <c r="I136" s="3">
        <v>200</v>
      </c>
      <c r="J136" s="59"/>
    </row>
    <row r="137" spans="1:10" x14ac:dyDescent="0.25">
      <c r="A137" s="3"/>
      <c r="B137" s="3" t="s">
        <v>53</v>
      </c>
      <c r="C137" s="3">
        <v>170</v>
      </c>
      <c r="D137" s="3">
        <v>170</v>
      </c>
      <c r="E137" s="3">
        <v>170</v>
      </c>
      <c r="F137" s="3">
        <v>170</v>
      </c>
      <c r="G137" s="3">
        <v>170</v>
      </c>
      <c r="H137" s="3">
        <v>170</v>
      </c>
      <c r="I137" s="3">
        <v>170</v>
      </c>
      <c r="J137" s="59"/>
    </row>
    <row r="138" spans="1:10" x14ac:dyDescent="0.25">
      <c r="A138" s="3"/>
      <c r="B138" s="3" t="s">
        <v>54</v>
      </c>
      <c r="C138" s="3">
        <v>150</v>
      </c>
      <c r="D138" s="3">
        <v>150</v>
      </c>
      <c r="E138" s="3">
        <v>150</v>
      </c>
      <c r="F138" s="3">
        <v>150</v>
      </c>
      <c r="G138" s="3">
        <v>150</v>
      </c>
      <c r="H138" s="3">
        <v>150</v>
      </c>
      <c r="I138" s="3">
        <v>150</v>
      </c>
      <c r="J138" s="59"/>
    </row>
    <row r="139" spans="1:10" x14ac:dyDescent="0.25">
      <c r="A139" s="3"/>
      <c r="B139" s="3" t="s">
        <v>55</v>
      </c>
      <c r="C139" s="3">
        <v>40</v>
      </c>
      <c r="D139" s="3">
        <v>40</v>
      </c>
      <c r="E139" s="3">
        <v>40</v>
      </c>
      <c r="F139" s="3">
        <v>40</v>
      </c>
      <c r="G139" s="3">
        <v>40</v>
      </c>
      <c r="H139" s="3">
        <v>40</v>
      </c>
      <c r="I139" s="3">
        <v>40</v>
      </c>
      <c r="J139" s="59"/>
    </row>
    <row r="140" spans="1:10" x14ac:dyDescent="0.25">
      <c r="A140" s="3"/>
      <c r="B140" s="3" t="s">
        <v>56</v>
      </c>
      <c r="C140" s="3">
        <v>43</v>
      </c>
      <c r="D140" s="3">
        <v>335.41</v>
      </c>
      <c r="E140" s="3">
        <v>200</v>
      </c>
      <c r="F140" s="3">
        <v>200</v>
      </c>
      <c r="G140" s="3">
        <v>200</v>
      </c>
      <c r="H140" s="3">
        <v>200</v>
      </c>
      <c r="I140" s="3">
        <v>200</v>
      </c>
      <c r="J140" s="59"/>
    </row>
    <row r="141" spans="1:10" x14ac:dyDescent="0.25">
      <c r="A141" s="3"/>
      <c r="B141" s="3" t="s">
        <v>105</v>
      </c>
      <c r="C141" s="3">
        <v>270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59"/>
    </row>
    <row r="142" spans="1:10" x14ac:dyDescent="0.25">
      <c r="A142" s="3"/>
      <c r="B142" s="3" t="s">
        <v>318</v>
      </c>
      <c r="C142" s="3">
        <v>0</v>
      </c>
      <c r="D142" s="3">
        <v>0</v>
      </c>
      <c r="E142" s="3">
        <v>100</v>
      </c>
      <c r="F142" s="3">
        <v>100</v>
      </c>
      <c r="G142" s="3">
        <v>100</v>
      </c>
      <c r="H142" s="3">
        <v>100</v>
      </c>
      <c r="I142" s="3">
        <v>100</v>
      </c>
      <c r="J142" s="59"/>
    </row>
    <row r="143" spans="1:10" x14ac:dyDescent="0.25">
      <c r="A143" s="3"/>
      <c r="B143" s="3" t="s">
        <v>84</v>
      </c>
      <c r="C143" s="3">
        <v>100</v>
      </c>
      <c r="D143" s="3">
        <v>100</v>
      </c>
      <c r="E143" s="3">
        <v>100</v>
      </c>
      <c r="F143" s="3">
        <v>100</v>
      </c>
      <c r="G143" s="3">
        <v>100</v>
      </c>
      <c r="H143" s="3">
        <v>100</v>
      </c>
      <c r="I143" s="3">
        <v>100</v>
      </c>
      <c r="J143" s="59"/>
    </row>
    <row r="144" spans="1:10" x14ac:dyDescent="0.25">
      <c r="A144" s="3"/>
      <c r="B144" s="3" t="s">
        <v>17</v>
      </c>
      <c r="C144" s="3">
        <v>450</v>
      </c>
      <c r="D144" s="3">
        <v>474.6</v>
      </c>
      <c r="E144" s="3">
        <v>525</v>
      </c>
      <c r="F144" s="3">
        <v>525</v>
      </c>
      <c r="G144" s="3">
        <v>520</v>
      </c>
      <c r="H144" s="3">
        <v>520</v>
      </c>
      <c r="I144" s="3">
        <v>520</v>
      </c>
      <c r="J144" s="59"/>
    </row>
    <row r="145" spans="1:10" x14ac:dyDescent="0.25">
      <c r="A145" s="3"/>
      <c r="B145" s="3" t="s">
        <v>85</v>
      </c>
      <c r="C145" s="3">
        <v>120.14</v>
      </c>
      <c r="D145" s="3">
        <v>128.76</v>
      </c>
      <c r="E145" s="3">
        <v>148</v>
      </c>
      <c r="F145" s="3">
        <v>148</v>
      </c>
      <c r="G145" s="3">
        <v>145</v>
      </c>
      <c r="H145" s="3">
        <v>145</v>
      </c>
      <c r="I145" s="3">
        <v>145</v>
      </c>
      <c r="J145" s="59"/>
    </row>
    <row r="146" spans="1:10" x14ac:dyDescent="0.25">
      <c r="A146" s="3"/>
      <c r="B146" s="3" t="s">
        <v>62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59"/>
    </row>
    <row r="147" spans="1:10" x14ac:dyDescent="0.25">
      <c r="A147" s="3"/>
      <c r="B147" s="3" t="s">
        <v>86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59"/>
    </row>
    <row r="148" spans="1:10" x14ac:dyDescent="0.25">
      <c r="A148" s="3"/>
      <c r="B148" s="6" t="s">
        <v>87</v>
      </c>
      <c r="C148" s="6">
        <f t="shared" ref="C148:E148" si="7">SUM(C124:C147)</f>
        <v>14339.619999999999</v>
      </c>
      <c r="D148" s="6">
        <f>SUM(D124:D147)</f>
        <v>14482.479999999998</v>
      </c>
      <c r="E148" s="6">
        <f t="shared" si="7"/>
        <v>16149</v>
      </c>
      <c r="F148" s="6">
        <f t="shared" ref="F148" si="8">SUM(F124:F147)</f>
        <v>16149</v>
      </c>
      <c r="G148" s="6">
        <f>SUM(G124:G147)</f>
        <v>15633</v>
      </c>
      <c r="H148" s="6">
        <f>SUM(H124:H147)</f>
        <v>15633</v>
      </c>
      <c r="I148" s="6">
        <f>SUM(I124:I147)</f>
        <v>15633</v>
      </c>
      <c r="J148" s="61"/>
    </row>
    <row r="149" spans="1:10" x14ac:dyDescent="0.25">
      <c r="A149" s="4" t="s">
        <v>88</v>
      </c>
      <c r="B149" s="4" t="s">
        <v>89</v>
      </c>
      <c r="C149" s="4"/>
      <c r="D149" s="4"/>
      <c r="E149" s="3"/>
      <c r="F149" s="3"/>
      <c r="G149" s="3"/>
      <c r="H149" s="3"/>
      <c r="I149" s="3"/>
      <c r="J149" s="59"/>
    </row>
    <row r="150" spans="1:10" x14ac:dyDescent="0.25">
      <c r="A150" s="3"/>
      <c r="B150" s="3" t="s">
        <v>56</v>
      </c>
      <c r="C150" s="3">
        <v>1190.97</v>
      </c>
      <c r="D150" s="3">
        <v>1190.6400000000001</v>
      </c>
      <c r="E150" s="3">
        <v>1000</v>
      </c>
      <c r="F150" s="3">
        <v>1000</v>
      </c>
      <c r="G150" s="3">
        <v>1000</v>
      </c>
      <c r="H150" s="3">
        <v>1000</v>
      </c>
      <c r="I150" s="3">
        <v>1000</v>
      </c>
      <c r="J150" s="59"/>
    </row>
    <row r="151" spans="1:10" x14ac:dyDescent="0.25">
      <c r="A151" s="3"/>
      <c r="B151" s="3" t="s">
        <v>61</v>
      </c>
      <c r="C151" s="3">
        <v>0</v>
      </c>
      <c r="D151" s="3">
        <v>0</v>
      </c>
      <c r="E151" s="3">
        <v>200</v>
      </c>
      <c r="F151" s="3">
        <v>200</v>
      </c>
      <c r="G151" s="3">
        <v>200</v>
      </c>
      <c r="H151" s="3">
        <v>200</v>
      </c>
      <c r="I151" s="3">
        <v>200</v>
      </c>
      <c r="J151" s="59"/>
    </row>
    <row r="152" spans="1:10" x14ac:dyDescent="0.25">
      <c r="A152" s="3"/>
      <c r="B152" s="6" t="s">
        <v>90</v>
      </c>
      <c r="C152" s="6">
        <f>SUM(C150:C151)</f>
        <v>1190.97</v>
      </c>
      <c r="D152" s="6">
        <f>SUM(D150:D151)</f>
        <v>1190.6400000000001</v>
      </c>
      <c r="E152" s="6">
        <f>SUM(E150:E151)</f>
        <v>1200</v>
      </c>
      <c r="F152" s="6">
        <f>SUM(F150:F151)</f>
        <v>1200</v>
      </c>
      <c r="G152" s="6">
        <f>SUM(G150:G151)</f>
        <v>1200</v>
      </c>
      <c r="H152" s="6">
        <f>SUM(H150:H151)</f>
        <v>1200</v>
      </c>
      <c r="I152" s="6">
        <f>SUM(I150:I151)</f>
        <v>1200</v>
      </c>
      <c r="J152" s="61"/>
    </row>
    <row r="153" spans="1:10" x14ac:dyDescent="0.25">
      <c r="A153" s="4" t="s">
        <v>91</v>
      </c>
      <c r="B153" s="4" t="s">
        <v>92</v>
      </c>
      <c r="C153" s="4"/>
      <c r="D153" s="4"/>
      <c r="E153" s="3"/>
      <c r="F153" s="3"/>
      <c r="G153" s="3"/>
      <c r="H153" s="3"/>
      <c r="I153" s="3"/>
      <c r="J153" s="59"/>
    </row>
    <row r="154" spans="1:10" x14ac:dyDescent="0.25">
      <c r="A154" s="3"/>
      <c r="B154" s="3" t="s">
        <v>53</v>
      </c>
      <c r="C154" s="3">
        <v>492.08</v>
      </c>
      <c r="D154" s="3">
        <v>715.3</v>
      </c>
      <c r="E154" s="3">
        <v>800</v>
      </c>
      <c r="F154" s="3">
        <v>800</v>
      </c>
      <c r="G154" s="3">
        <v>800</v>
      </c>
      <c r="H154" s="3">
        <v>800</v>
      </c>
      <c r="I154" s="3">
        <v>800</v>
      </c>
      <c r="J154" s="59"/>
    </row>
    <row r="155" spans="1:10" x14ac:dyDescent="0.25">
      <c r="A155" s="3"/>
      <c r="B155" s="3" t="s">
        <v>55</v>
      </c>
      <c r="C155" s="3">
        <v>15.75</v>
      </c>
      <c r="D155" s="3">
        <v>879.49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59"/>
    </row>
    <row r="156" spans="1:10" x14ac:dyDescent="0.25">
      <c r="A156" s="3"/>
      <c r="B156" s="3" t="s">
        <v>56</v>
      </c>
      <c r="C156" s="3">
        <v>1049.1300000000001</v>
      </c>
      <c r="D156" s="3">
        <v>0</v>
      </c>
      <c r="E156" s="3">
        <v>2000</v>
      </c>
      <c r="F156" s="3">
        <v>2000</v>
      </c>
      <c r="G156" s="3">
        <v>2000</v>
      </c>
      <c r="H156" s="3">
        <v>2000</v>
      </c>
      <c r="I156" s="3">
        <v>2000</v>
      </c>
      <c r="J156" s="59"/>
    </row>
    <row r="157" spans="1:10" x14ac:dyDescent="0.25">
      <c r="A157" s="3"/>
      <c r="B157" s="3" t="s">
        <v>59</v>
      </c>
      <c r="C157" s="3">
        <v>0</v>
      </c>
      <c r="D157" s="3">
        <v>3621.8</v>
      </c>
      <c r="E157" s="3">
        <v>2000</v>
      </c>
      <c r="F157" s="3">
        <v>2000</v>
      </c>
      <c r="G157" s="3"/>
      <c r="H157" s="3"/>
      <c r="I157" s="3"/>
      <c r="J157" s="59"/>
    </row>
    <row r="158" spans="1:10" x14ac:dyDescent="0.25">
      <c r="A158" s="3"/>
      <c r="B158" s="3" t="s">
        <v>93</v>
      </c>
      <c r="C158" s="3">
        <v>1865.56</v>
      </c>
      <c r="D158" s="3">
        <v>2400</v>
      </c>
      <c r="E158" s="3">
        <v>2400</v>
      </c>
      <c r="F158" s="3">
        <v>2400</v>
      </c>
      <c r="G158" s="3">
        <v>800</v>
      </c>
      <c r="H158" s="3">
        <v>800</v>
      </c>
      <c r="I158" s="3">
        <v>800</v>
      </c>
      <c r="J158" s="59"/>
    </row>
    <row r="159" spans="1:10" x14ac:dyDescent="0.25">
      <c r="A159" s="3"/>
      <c r="B159" s="3" t="s">
        <v>61</v>
      </c>
      <c r="C159" s="3">
        <v>1368</v>
      </c>
      <c r="D159" s="3">
        <v>0</v>
      </c>
      <c r="E159" s="3">
        <v>0</v>
      </c>
      <c r="F159" s="3">
        <v>0</v>
      </c>
      <c r="G159" s="3">
        <v>100</v>
      </c>
      <c r="H159" s="3">
        <v>100</v>
      </c>
      <c r="I159" s="3">
        <v>100</v>
      </c>
      <c r="J159" s="59"/>
    </row>
    <row r="160" spans="1:10" x14ac:dyDescent="0.25">
      <c r="A160" s="3"/>
      <c r="B160" s="9" t="s">
        <v>511</v>
      </c>
      <c r="C160" s="9">
        <v>0</v>
      </c>
      <c r="D160" s="9">
        <v>25788.13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62"/>
    </row>
    <row r="161" spans="1:10" x14ac:dyDescent="0.25">
      <c r="A161" s="3"/>
      <c r="B161" s="9" t="s">
        <v>589</v>
      </c>
      <c r="C161" s="9">
        <v>0</v>
      </c>
      <c r="D161" s="9">
        <v>0</v>
      </c>
      <c r="E161" s="9">
        <v>0</v>
      </c>
      <c r="F161" s="9">
        <v>0</v>
      </c>
      <c r="G161" s="9">
        <v>10000</v>
      </c>
      <c r="H161" s="9">
        <v>10000</v>
      </c>
      <c r="I161" s="9">
        <v>10000</v>
      </c>
      <c r="J161" s="62"/>
    </row>
    <row r="162" spans="1:10" x14ac:dyDescent="0.25">
      <c r="A162" s="3"/>
      <c r="B162" s="9" t="s">
        <v>574</v>
      </c>
      <c r="C162" s="9">
        <v>0</v>
      </c>
      <c r="D162" s="9">
        <v>0</v>
      </c>
      <c r="E162" s="9">
        <v>20000</v>
      </c>
      <c r="F162" s="9">
        <v>10000</v>
      </c>
      <c r="G162" s="9">
        <v>0</v>
      </c>
      <c r="H162" s="9">
        <v>0</v>
      </c>
      <c r="I162" s="9">
        <v>0</v>
      </c>
      <c r="J162" s="62"/>
    </row>
    <row r="163" spans="1:10" x14ac:dyDescent="0.25">
      <c r="A163" s="3"/>
      <c r="B163" s="9" t="s">
        <v>573</v>
      </c>
      <c r="C163" s="9">
        <v>0</v>
      </c>
      <c r="D163" s="9">
        <v>0</v>
      </c>
      <c r="E163" s="9">
        <v>0</v>
      </c>
      <c r="F163" s="9">
        <v>20000</v>
      </c>
      <c r="G163" s="9">
        <v>0</v>
      </c>
      <c r="H163" s="9">
        <v>0</v>
      </c>
      <c r="I163" s="9">
        <v>0</v>
      </c>
      <c r="J163" s="62"/>
    </row>
    <row r="164" spans="1:10" x14ac:dyDescent="0.25">
      <c r="A164" s="3"/>
      <c r="B164" s="6" t="s">
        <v>94</v>
      </c>
      <c r="C164" s="6">
        <f t="shared" ref="C164:E164" si="9">SUM(C154:C163)</f>
        <v>4790.5200000000004</v>
      </c>
      <c r="D164" s="6">
        <f>SUM(D154:D163)</f>
        <v>33404.720000000001</v>
      </c>
      <c r="E164" s="6">
        <f t="shared" si="9"/>
        <v>27200</v>
      </c>
      <c r="F164" s="6">
        <f>SUM(F154:F163)</f>
        <v>37200</v>
      </c>
      <c r="G164" s="6">
        <f>SUM(G154:G163)</f>
        <v>13700</v>
      </c>
      <c r="H164" s="6">
        <f>SUM(H154:H163)</f>
        <v>13700</v>
      </c>
      <c r="I164" s="6">
        <f>SUM(I154:I163)</f>
        <v>13700</v>
      </c>
      <c r="J164" s="61"/>
    </row>
    <row r="165" spans="1:10" x14ac:dyDescent="0.25">
      <c r="A165" s="4" t="s">
        <v>95</v>
      </c>
      <c r="B165" s="4" t="s">
        <v>96</v>
      </c>
      <c r="C165" s="4"/>
      <c r="D165" s="4"/>
      <c r="E165" s="3"/>
      <c r="F165" s="3"/>
      <c r="G165" s="3"/>
      <c r="H165" s="3"/>
      <c r="I165" s="3"/>
      <c r="J165" s="59"/>
    </row>
    <row r="166" spans="1:10" x14ac:dyDescent="0.25">
      <c r="A166" s="3"/>
      <c r="B166" s="3" t="s">
        <v>103</v>
      </c>
      <c r="C166" s="3">
        <v>3356.37</v>
      </c>
      <c r="D166" s="3">
        <v>3355.44</v>
      </c>
      <c r="E166" s="3">
        <v>3356</v>
      </c>
      <c r="F166" s="3">
        <v>3356</v>
      </c>
      <c r="G166" s="3">
        <v>3356</v>
      </c>
      <c r="H166" s="3">
        <v>3356</v>
      </c>
      <c r="I166" s="3">
        <v>3356</v>
      </c>
      <c r="J166" s="59"/>
    </row>
    <row r="167" spans="1:10" x14ac:dyDescent="0.25">
      <c r="A167" s="3"/>
      <c r="B167" s="3" t="s">
        <v>83</v>
      </c>
      <c r="C167" s="3">
        <v>17272.66</v>
      </c>
      <c r="D167" s="3">
        <v>17713.64</v>
      </c>
      <c r="E167" s="3">
        <v>18844</v>
      </c>
      <c r="F167" s="3">
        <v>18844</v>
      </c>
      <c r="G167" s="3">
        <v>19544</v>
      </c>
      <c r="H167" s="3">
        <v>19544</v>
      </c>
      <c r="I167" s="3">
        <v>19544</v>
      </c>
      <c r="J167" s="59"/>
    </row>
    <row r="168" spans="1:10" x14ac:dyDescent="0.25">
      <c r="A168" s="3"/>
      <c r="B168" s="3" t="s">
        <v>71</v>
      </c>
      <c r="C168" s="3">
        <v>0</v>
      </c>
      <c r="D168" s="3">
        <v>0</v>
      </c>
      <c r="E168" s="3">
        <v>0</v>
      </c>
      <c r="F168" s="3">
        <v>0</v>
      </c>
      <c r="G168" s="3">
        <v>468</v>
      </c>
      <c r="H168" s="3">
        <v>468</v>
      </c>
      <c r="I168" s="3">
        <v>468</v>
      </c>
      <c r="J168" s="59"/>
    </row>
    <row r="169" spans="1:10" x14ac:dyDescent="0.25">
      <c r="A169" s="3"/>
      <c r="B169" s="3" t="s">
        <v>3</v>
      </c>
      <c r="C169" s="3">
        <v>1000</v>
      </c>
      <c r="D169" s="3">
        <v>1100</v>
      </c>
      <c r="E169" s="3">
        <v>1400</v>
      </c>
      <c r="F169" s="3">
        <v>1400</v>
      </c>
      <c r="G169" s="3">
        <v>1400</v>
      </c>
      <c r="H169" s="3">
        <v>1400</v>
      </c>
      <c r="I169" s="3">
        <v>1400</v>
      </c>
      <c r="J169" s="59"/>
    </row>
    <row r="170" spans="1:10" x14ac:dyDescent="0.25">
      <c r="A170" s="3"/>
      <c r="B170" s="3" t="s">
        <v>73</v>
      </c>
      <c r="C170" s="3">
        <v>354.5</v>
      </c>
      <c r="D170" s="3">
        <v>222.5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59"/>
    </row>
    <row r="171" spans="1:10" x14ac:dyDescent="0.25">
      <c r="A171" s="3"/>
      <c r="B171" s="3" t="s">
        <v>21</v>
      </c>
      <c r="C171" s="3">
        <v>2259.5</v>
      </c>
      <c r="D171" s="3">
        <v>2301.1</v>
      </c>
      <c r="E171" s="3">
        <v>2360</v>
      </c>
      <c r="F171" s="3">
        <v>2360</v>
      </c>
      <c r="G171" s="3">
        <v>2480</v>
      </c>
      <c r="H171" s="3">
        <v>2480</v>
      </c>
      <c r="I171" s="3">
        <v>2480</v>
      </c>
      <c r="J171" s="59"/>
    </row>
    <row r="172" spans="1:10" x14ac:dyDescent="0.25">
      <c r="A172" s="3"/>
      <c r="B172" s="3" t="s">
        <v>4</v>
      </c>
      <c r="C172" s="3">
        <v>310.47000000000003</v>
      </c>
      <c r="D172" s="3">
        <v>316.16000000000003</v>
      </c>
      <c r="E172" s="3">
        <v>333</v>
      </c>
      <c r="F172" s="3">
        <v>333</v>
      </c>
      <c r="G172" s="3">
        <v>350</v>
      </c>
      <c r="H172" s="3">
        <v>350</v>
      </c>
      <c r="I172" s="3">
        <v>350</v>
      </c>
      <c r="J172" s="59"/>
    </row>
    <row r="173" spans="1:10" x14ac:dyDescent="0.25">
      <c r="A173" s="3"/>
      <c r="B173" s="3" t="s">
        <v>5</v>
      </c>
      <c r="C173" s="3">
        <v>3105.66</v>
      </c>
      <c r="D173" s="3">
        <v>3162.78</v>
      </c>
      <c r="E173" s="3">
        <v>3332</v>
      </c>
      <c r="F173" s="3">
        <v>3332</v>
      </c>
      <c r="G173" s="3">
        <v>3495</v>
      </c>
      <c r="H173" s="3">
        <v>3495</v>
      </c>
      <c r="I173" s="3">
        <v>3495</v>
      </c>
      <c r="J173" s="59"/>
    </row>
    <row r="174" spans="1:10" x14ac:dyDescent="0.25">
      <c r="A174" s="3"/>
      <c r="B174" s="3" t="s">
        <v>6</v>
      </c>
      <c r="C174" s="3">
        <v>177.38</v>
      </c>
      <c r="D174" s="3">
        <v>180.64</v>
      </c>
      <c r="E174" s="3">
        <v>190</v>
      </c>
      <c r="F174" s="3">
        <v>190</v>
      </c>
      <c r="G174" s="3">
        <v>200</v>
      </c>
      <c r="H174" s="3">
        <v>200</v>
      </c>
      <c r="I174" s="3">
        <v>200</v>
      </c>
      <c r="J174" s="59"/>
    </row>
    <row r="175" spans="1:10" x14ac:dyDescent="0.25">
      <c r="A175" s="3"/>
      <c r="B175" s="3" t="s">
        <v>7</v>
      </c>
      <c r="C175" s="3">
        <v>665.45</v>
      </c>
      <c r="D175" s="3">
        <v>677.7</v>
      </c>
      <c r="E175" s="3">
        <v>714</v>
      </c>
      <c r="F175" s="3">
        <v>714</v>
      </c>
      <c r="G175" s="3">
        <v>750</v>
      </c>
      <c r="H175" s="3">
        <v>750</v>
      </c>
      <c r="I175" s="3">
        <v>750</v>
      </c>
      <c r="J175" s="59"/>
    </row>
    <row r="176" spans="1:10" x14ac:dyDescent="0.25">
      <c r="A176" s="3"/>
      <c r="B176" s="3" t="s">
        <v>8</v>
      </c>
      <c r="C176" s="3">
        <v>221.78</v>
      </c>
      <c r="D176" s="3">
        <v>225.87</v>
      </c>
      <c r="E176" s="3">
        <v>238</v>
      </c>
      <c r="F176" s="3">
        <v>238</v>
      </c>
      <c r="G176" s="3">
        <v>250</v>
      </c>
      <c r="H176" s="3">
        <v>250</v>
      </c>
      <c r="I176" s="3">
        <v>250</v>
      </c>
      <c r="J176" s="59"/>
    </row>
    <row r="177" spans="1:10" x14ac:dyDescent="0.25">
      <c r="A177" s="3"/>
      <c r="B177" s="3" t="s">
        <v>9</v>
      </c>
      <c r="C177" s="3">
        <v>1053.6400000000001</v>
      </c>
      <c r="D177" s="3">
        <v>1073.01</v>
      </c>
      <c r="E177" s="3">
        <v>1130</v>
      </c>
      <c r="F177" s="3">
        <v>1130</v>
      </c>
      <c r="G177" s="3">
        <v>1190</v>
      </c>
      <c r="H177" s="3">
        <v>1190</v>
      </c>
      <c r="I177" s="3">
        <v>1190</v>
      </c>
      <c r="J177" s="59"/>
    </row>
    <row r="178" spans="1:10" x14ac:dyDescent="0.25">
      <c r="A178" s="3"/>
      <c r="B178" s="3" t="s">
        <v>74</v>
      </c>
      <c r="C178" s="3">
        <v>412.29</v>
      </c>
      <c r="D178" s="3">
        <v>420.88</v>
      </c>
      <c r="E178" s="3">
        <v>410</v>
      </c>
      <c r="F178" s="3">
        <v>410</v>
      </c>
      <c r="G178" s="3">
        <v>450</v>
      </c>
      <c r="H178" s="3">
        <v>450</v>
      </c>
      <c r="I178" s="3">
        <v>450</v>
      </c>
      <c r="J178" s="59"/>
    </row>
    <row r="179" spans="1:10" x14ac:dyDescent="0.25">
      <c r="A179" s="3"/>
      <c r="B179" s="3" t="s">
        <v>98</v>
      </c>
      <c r="C179" s="3">
        <v>296.02999999999997</v>
      </c>
      <c r="D179" s="3">
        <v>316.06</v>
      </c>
      <c r="E179" s="3">
        <v>100</v>
      </c>
      <c r="F179" s="3">
        <v>100</v>
      </c>
      <c r="G179" s="3">
        <v>100</v>
      </c>
      <c r="H179" s="3">
        <v>100</v>
      </c>
      <c r="I179" s="3">
        <v>100</v>
      </c>
      <c r="J179" s="59"/>
    </row>
    <row r="180" spans="1:10" x14ac:dyDescent="0.25">
      <c r="A180" s="3"/>
      <c r="B180" s="3" t="s">
        <v>53</v>
      </c>
      <c r="C180" s="3">
        <v>350</v>
      </c>
      <c r="D180" s="3">
        <v>350</v>
      </c>
      <c r="E180" s="3">
        <v>350</v>
      </c>
      <c r="F180" s="3">
        <v>350</v>
      </c>
      <c r="G180" s="3">
        <v>350</v>
      </c>
      <c r="H180" s="3">
        <v>350</v>
      </c>
      <c r="I180" s="3">
        <v>350</v>
      </c>
      <c r="J180" s="59"/>
    </row>
    <row r="181" spans="1:10" x14ac:dyDescent="0.25">
      <c r="A181" s="3"/>
      <c r="B181" s="3" t="s">
        <v>54</v>
      </c>
      <c r="C181" s="3">
        <v>450</v>
      </c>
      <c r="D181" s="3">
        <v>400</v>
      </c>
      <c r="E181" s="3">
        <v>400</v>
      </c>
      <c r="F181" s="3">
        <v>400</v>
      </c>
      <c r="G181" s="3">
        <v>400</v>
      </c>
      <c r="H181" s="3">
        <v>400</v>
      </c>
      <c r="I181" s="3">
        <v>400</v>
      </c>
      <c r="J181" s="59"/>
    </row>
    <row r="182" spans="1:10" x14ac:dyDescent="0.25">
      <c r="A182" s="3"/>
      <c r="B182" s="3" t="s">
        <v>55</v>
      </c>
      <c r="C182" s="3">
        <v>90</v>
      </c>
      <c r="D182" s="3">
        <v>90</v>
      </c>
      <c r="E182" s="3">
        <v>90</v>
      </c>
      <c r="F182" s="3">
        <v>90</v>
      </c>
      <c r="G182" s="3">
        <v>90</v>
      </c>
      <c r="H182" s="3">
        <v>90</v>
      </c>
      <c r="I182" s="3">
        <v>90</v>
      </c>
      <c r="J182" s="59"/>
    </row>
    <row r="183" spans="1:10" x14ac:dyDescent="0.25">
      <c r="A183" s="3"/>
      <c r="B183" s="3" t="s">
        <v>10</v>
      </c>
      <c r="C183" s="3">
        <v>493.67</v>
      </c>
      <c r="D183" s="3">
        <v>420</v>
      </c>
      <c r="E183" s="3">
        <v>220</v>
      </c>
      <c r="F183" s="3">
        <v>220</v>
      </c>
      <c r="G183" s="3">
        <v>220</v>
      </c>
      <c r="H183" s="3">
        <v>220</v>
      </c>
      <c r="I183" s="3">
        <v>220</v>
      </c>
      <c r="J183" s="59"/>
    </row>
    <row r="184" spans="1:10" x14ac:dyDescent="0.25">
      <c r="A184" s="3"/>
      <c r="B184" s="3" t="s">
        <v>104</v>
      </c>
      <c r="C184" s="3">
        <v>2545.1999999999998</v>
      </c>
      <c r="D184" s="3">
        <v>1531.6</v>
      </c>
      <c r="E184" s="3">
        <v>2200</v>
      </c>
      <c r="F184" s="3">
        <v>2200</v>
      </c>
      <c r="G184" s="3">
        <v>2200</v>
      </c>
      <c r="H184" s="3">
        <v>2200</v>
      </c>
      <c r="I184" s="3">
        <v>2200</v>
      </c>
      <c r="J184" s="59"/>
    </row>
    <row r="185" spans="1:10" x14ac:dyDescent="0.25">
      <c r="A185" s="3"/>
      <c r="B185" s="3" t="s">
        <v>11</v>
      </c>
      <c r="C185" s="3">
        <v>778.98</v>
      </c>
      <c r="D185" s="3">
        <v>0</v>
      </c>
      <c r="E185" s="3">
        <v>100</v>
      </c>
      <c r="F185" s="3">
        <v>100</v>
      </c>
      <c r="G185" s="3">
        <v>100</v>
      </c>
      <c r="H185" s="3">
        <v>100</v>
      </c>
      <c r="I185" s="3">
        <v>100</v>
      </c>
      <c r="J185" s="59"/>
    </row>
    <row r="186" spans="1:10" x14ac:dyDescent="0.25">
      <c r="A186" s="3"/>
      <c r="B186" s="3" t="s">
        <v>56</v>
      </c>
      <c r="C186" s="3">
        <v>1169.18</v>
      </c>
      <c r="D186" s="3">
        <v>958.63</v>
      </c>
      <c r="E186" s="3">
        <v>500</v>
      </c>
      <c r="F186" s="3">
        <v>500</v>
      </c>
      <c r="G186" s="3">
        <v>500</v>
      </c>
      <c r="H186" s="3">
        <v>500</v>
      </c>
      <c r="I186" s="3">
        <v>500</v>
      </c>
      <c r="J186" s="59"/>
    </row>
    <row r="187" spans="1:10" x14ac:dyDescent="0.25">
      <c r="A187" s="3"/>
      <c r="B187" s="3" t="s">
        <v>523</v>
      </c>
      <c r="C187" s="3">
        <v>0</v>
      </c>
      <c r="D187" s="3">
        <v>155.87</v>
      </c>
      <c r="E187" s="3">
        <v>150</v>
      </c>
      <c r="F187" s="3">
        <v>150</v>
      </c>
      <c r="G187" s="3">
        <v>150</v>
      </c>
      <c r="H187" s="3">
        <v>150</v>
      </c>
      <c r="I187" s="3">
        <v>150</v>
      </c>
      <c r="J187" s="59"/>
    </row>
    <row r="188" spans="1:10" x14ac:dyDescent="0.25">
      <c r="A188" s="3"/>
      <c r="B188" s="3" t="s">
        <v>16</v>
      </c>
      <c r="C188" s="3">
        <v>130</v>
      </c>
      <c r="D188" s="3">
        <v>130</v>
      </c>
      <c r="E188" s="3">
        <v>150</v>
      </c>
      <c r="F188" s="3">
        <v>150</v>
      </c>
      <c r="G188" s="3">
        <v>150</v>
      </c>
      <c r="H188" s="3">
        <v>150</v>
      </c>
      <c r="I188" s="3">
        <v>150</v>
      </c>
      <c r="J188" s="59"/>
    </row>
    <row r="189" spans="1:10" x14ac:dyDescent="0.25">
      <c r="A189" s="3"/>
      <c r="B189" s="3" t="s">
        <v>61</v>
      </c>
      <c r="C189" s="3">
        <v>170</v>
      </c>
      <c r="D189" s="3">
        <v>445.14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59"/>
    </row>
    <row r="190" spans="1:10" x14ac:dyDescent="0.25">
      <c r="A190" s="3"/>
      <c r="B190" s="3" t="s">
        <v>106</v>
      </c>
      <c r="C190" s="3">
        <v>64.489999999999995</v>
      </c>
      <c r="D190" s="3">
        <v>69.66</v>
      </c>
      <c r="E190" s="3">
        <v>70</v>
      </c>
      <c r="F190" s="3">
        <v>70</v>
      </c>
      <c r="G190" s="3">
        <v>70</v>
      </c>
      <c r="H190" s="3">
        <v>70</v>
      </c>
      <c r="I190" s="3">
        <v>70</v>
      </c>
      <c r="J190" s="59"/>
    </row>
    <row r="191" spans="1:10" x14ac:dyDescent="0.25">
      <c r="A191" s="3"/>
      <c r="B191" s="3" t="s">
        <v>107</v>
      </c>
      <c r="C191" s="3">
        <v>0.15</v>
      </c>
      <c r="D191" s="3">
        <v>0.02</v>
      </c>
      <c r="E191" s="3">
        <v>10</v>
      </c>
      <c r="F191" s="3">
        <v>10</v>
      </c>
      <c r="G191" s="3">
        <v>10</v>
      </c>
      <c r="H191" s="3">
        <v>10</v>
      </c>
      <c r="I191" s="3">
        <v>10</v>
      </c>
      <c r="J191" s="59"/>
    </row>
    <row r="192" spans="1:10" x14ac:dyDescent="0.25">
      <c r="A192" s="3"/>
      <c r="B192" s="3" t="s">
        <v>108</v>
      </c>
      <c r="C192" s="3">
        <v>200</v>
      </c>
      <c r="D192" s="3">
        <v>200</v>
      </c>
      <c r="E192" s="3">
        <v>200</v>
      </c>
      <c r="F192" s="3">
        <v>200</v>
      </c>
      <c r="G192" s="3">
        <v>200</v>
      </c>
      <c r="H192" s="3">
        <v>200</v>
      </c>
      <c r="I192" s="3">
        <v>200</v>
      </c>
      <c r="J192" s="59"/>
    </row>
    <row r="193" spans="1:10" x14ac:dyDescent="0.25">
      <c r="A193" s="3"/>
      <c r="B193" s="3" t="s">
        <v>17</v>
      </c>
      <c r="C193" s="3">
        <v>900</v>
      </c>
      <c r="D193" s="3">
        <v>957.6</v>
      </c>
      <c r="E193" s="3">
        <v>1050</v>
      </c>
      <c r="F193" s="3">
        <v>1050</v>
      </c>
      <c r="G193" s="3">
        <v>1040</v>
      </c>
      <c r="H193" s="3">
        <v>1040</v>
      </c>
      <c r="I193" s="3">
        <v>1040</v>
      </c>
      <c r="J193" s="59"/>
    </row>
    <row r="194" spans="1:10" x14ac:dyDescent="0.25">
      <c r="A194" s="3"/>
      <c r="B194" s="3" t="s">
        <v>22</v>
      </c>
      <c r="C194" s="3">
        <v>289.11</v>
      </c>
      <c r="D194" s="3">
        <v>299.58</v>
      </c>
      <c r="E194" s="3">
        <v>325</v>
      </c>
      <c r="F194" s="3">
        <v>325</v>
      </c>
      <c r="G194" s="3">
        <v>345</v>
      </c>
      <c r="H194" s="3">
        <v>345</v>
      </c>
      <c r="I194" s="3">
        <v>345</v>
      </c>
      <c r="J194" s="59"/>
    </row>
    <row r="195" spans="1:10" x14ac:dyDescent="0.25">
      <c r="A195" s="3"/>
      <c r="B195" s="6" t="s">
        <v>109</v>
      </c>
      <c r="C195" s="6">
        <f t="shared" ref="C195:E195" si="10">SUM(C166:C194)</f>
        <v>38116.51</v>
      </c>
      <c r="D195" s="6">
        <f>SUM(D166:D194)</f>
        <v>37073.879999999997</v>
      </c>
      <c r="E195" s="6">
        <f t="shared" si="10"/>
        <v>38222</v>
      </c>
      <c r="F195" s="6">
        <f t="shared" ref="F195" si="11">SUM(F166:F194)</f>
        <v>38222</v>
      </c>
      <c r="G195" s="6">
        <f>SUM(G166:G194)</f>
        <v>39858</v>
      </c>
      <c r="H195" s="6">
        <f>SUM(H166:H194)</f>
        <v>39858</v>
      </c>
      <c r="I195" s="6">
        <f>SUM(I166:I194)</f>
        <v>39858</v>
      </c>
      <c r="J195" s="61"/>
    </row>
    <row r="196" spans="1:10" x14ac:dyDescent="0.25">
      <c r="A196" s="4" t="s">
        <v>110</v>
      </c>
      <c r="B196" s="4" t="s">
        <v>111</v>
      </c>
      <c r="C196" s="4"/>
      <c r="D196" s="4"/>
      <c r="E196" s="3"/>
      <c r="F196" s="3"/>
      <c r="G196" s="3"/>
      <c r="H196" s="3"/>
      <c r="I196" s="3"/>
      <c r="J196" s="59"/>
    </row>
    <row r="197" spans="1:10" x14ac:dyDescent="0.25">
      <c r="A197" s="3"/>
      <c r="B197" s="3" t="s">
        <v>56</v>
      </c>
      <c r="C197" s="3">
        <v>14.37</v>
      </c>
      <c r="D197" s="3">
        <v>109.08</v>
      </c>
      <c r="E197" s="3">
        <v>500</v>
      </c>
      <c r="F197" s="3">
        <v>500</v>
      </c>
      <c r="G197" s="3">
        <v>500</v>
      </c>
      <c r="H197" s="3">
        <v>500</v>
      </c>
      <c r="I197" s="3">
        <v>500</v>
      </c>
      <c r="J197" s="59"/>
    </row>
    <row r="198" spans="1:10" x14ac:dyDescent="0.25">
      <c r="A198" s="3"/>
      <c r="B198" s="3" t="s">
        <v>59</v>
      </c>
      <c r="C198" s="3">
        <v>0</v>
      </c>
      <c r="D198" s="3">
        <v>0</v>
      </c>
      <c r="E198" s="3">
        <v>500</v>
      </c>
      <c r="F198" s="3">
        <v>500</v>
      </c>
      <c r="G198" s="3">
        <v>500</v>
      </c>
      <c r="H198" s="3">
        <v>500</v>
      </c>
      <c r="I198" s="3">
        <v>500</v>
      </c>
      <c r="J198" s="59"/>
    </row>
    <row r="199" spans="1:10" x14ac:dyDescent="0.25">
      <c r="A199" s="3"/>
      <c r="B199" s="9" t="s">
        <v>549</v>
      </c>
      <c r="C199" s="9">
        <v>2790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59"/>
    </row>
    <row r="200" spans="1:10" x14ac:dyDescent="0.25">
      <c r="A200" s="3"/>
      <c r="B200" s="6" t="s">
        <v>112</v>
      </c>
      <c r="C200" s="6">
        <f>SUM(C197:C199)</f>
        <v>2804.37</v>
      </c>
      <c r="D200" s="6">
        <v>109.08</v>
      </c>
      <c r="E200" s="6">
        <f>SUM(E197:E199)</f>
        <v>1000</v>
      </c>
      <c r="F200" s="6">
        <f>SUM(F197:F199)</f>
        <v>1000</v>
      </c>
      <c r="G200" s="6">
        <f>SUM(G197:G199)</f>
        <v>1000</v>
      </c>
      <c r="H200" s="6">
        <f>SUM(H197:H199)</f>
        <v>1000</v>
      </c>
      <c r="I200" s="6">
        <f>SUM(I197:I199)</f>
        <v>1000</v>
      </c>
      <c r="J200" s="62"/>
    </row>
    <row r="201" spans="1:10" x14ac:dyDescent="0.25">
      <c r="A201" s="4" t="s">
        <v>113</v>
      </c>
      <c r="B201" s="4" t="s">
        <v>114</v>
      </c>
      <c r="C201" s="4"/>
      <c r="D201" s="4"/>
      <c r="E201" s="3"/>
      <c r="F201" s="3"/>
      <c r="G201" s="3"/>
      <c r="H201" s="3"/>
      <c r="I201" s="3"/>
      <c r="J201" s="59"/>
    </row>
    <row r="202" spans="1:10" x14ac:dyDescent="0.25">
      <c r="A202" s="3"/>
      <c r="B202" s="3" t="s">
        <v>69</v>
      </c>
      <c r="C202" s="3">
        <v>14914.32</v>
      </c>
      <c r="D202" s="3">
        <v>13367.58</v>
      </c>
      <c r="E202" s="3">
        <v>15730</v>
      </c>
      <c r="F202" s="3">
        <v>15730</v>
      </c>
      <c r="G202" s="3">
        <v>16500</v>
      </c>
      <c r="H202" s="3">
        <v>16500</v>
      </c>
      <c r="I202" s="3">
        <v>16500</v>
      </c>
      <c r="J202" s="59"/>
    </row>
    <row r="203" spans="1:10" x14ac:dyDescent="0.25">
      <c r="A203" s="3"/>
      <c r="B203" s="3" t="s">
        <v>3</v>
      </c>
      <c r="C203" s="3">
        <v>1690</v>
      </c>
      <c r="D203" s="3">
        <v>1560</v>
      </c>
      <c r="E203" s="3">
        <v>600</v>
      </c>
      <c r="F203" s="3">
        <v>600</v>
      </c>
      <c r="G203" s="3">
        <v>300</v>
      </c>
      <c r="H203" s="3">
        <v>300</v>
      </c>
      <c r="I203" s="3">
        <v>300</v>
      </c>
      <c r="J203" s="59"/>
    </row>
    <row r="204" spans="1:10" x14ac:dyDescent="0.25">
      <c r="A204" s="3"/>
      <c r="B204" s="3" t="s">
        <v>73</v>
      </c>
      <c r="C204" s="3">
        <v>0</v>
      </c>
      <c r="D204" s="3">
        <v>121.88</v>
      </c>
      <c r="E204" s="3">
        <v>0</v>
      </c>
      <c r="F204" s="3">
        <v>0</v>
      </c>
      <c r="G204" s="3">
        <v>170</v>
      </c>
      <c r="H204" s="3">
        <v>170</v>
      </c>
      <c r="I204" s="3">
        <v>170</v>
      </c>
      <c r="J204" s="59"/>
    </row>
    <row r="205" spans="1:10" x14ac:dyDescent="0.25">
      <c r="A205" s="3"/>
      <c r="B205" s="3" t="s">
        <v>21</v>
      </c>
      <c r="C205" s="3">
        <v>1662.36</v>
      </c>
      <c r="D205" s="3">
        <v>1506.21</v>
      </c>
      <c r="E205" s="3">
        <v>1633</v>
      </c>
      <c r="F205" s="3">
        <v>1633</v>
      </c>
      <c r="G205" s="3">
        <v>1795</v>
      </c>
      <c r="H205" s="3">
        <v>1795</v>
      </c>
      <c r="I205" s="3">
        <v>1795</v>
      </c>
      <c r="J205" s="59"/>
    </row>
    <row r="206" spans="1:10" x14ac:dyDescent="0.25">
      <c r="A206" s="3"/>
      <c r="B206" s="3" t="s">
        <v>4</v>
      </c>
      <c r="C206" s="3">
        <v>232.36</v>
      </c>
      <c r="D206" s="3">
        <v>210.81</v>
      </c>
      <c r="E206" s="3">
        <v>230</v>
      </c>
      <c r="F206" s="3">
        <v>230</v>
      </c>
      <c r="G206" s="3">
        <v>252</v>
      </c>
      <c r="H206" s="3">
        <v>252</v>
      </c>
      <c r="I206" s="3">
        <v>252</v>
      </c>
      <c r="J206" s="59"/>
    </row>
    <row r="207" spans="1:10" x14ac:dyDescent="0.25">
      <c r="A207" s="3"/>
      <c r="B207" s="3" t="s">
        <v>5</v>
      </c>
      <c r="C207" s="3">
        <v>2324.54</v>
      </c>
      <c r="D207" s="3">
        <v>2108.6999999999998</v>
      </c>
      <c r="E207" s="3">
        <v>2286</v>
      </c>
      <c r="F207" s="3">
        <v>2286</v>
      </c>
      <c r="G207" s="3">
        <v>2515</v>
      </c>
      <c r="H207" s="3">
        <v>2515</v>
      </c>
      <c r="I207" s="3">
        <v>2515</v>
      </c>
      <c r="J207" s="59"/>
    </row>
    <row r="208" spans="1:10" x14ac:dyDescent="0.25">
      <c r="A208" s="3"/>
      <c r="B208" s="3" t="s">
        <v>6</v>
      </c>
      <c r="C208" s="3">
        <v>132.77000000000001</v>
      </c>
      <c r="D208" s="3">
        <v>120.46</v>
      </c>
      <c r="E208" s="3">
        <v>131</v>
      </c>
      <c r="F208" s="3">
        <v>131</v>
      </c>
      <c r="G208" s="3">
        <v>145</v>
      </c>
      <c r="H208" s="3">
        <v>145</v>
      </c>
      <c r="I208" s="3">
        <v>145</v>
      </c>
      <c r="J208" s="59"/>
    </row>
    <row r="209" spans="1:10" x14ac:dyDescent="0.25">
      <c r="A209" s="3"/>
      <c r="B209" s="3" t="s">
        <v>7</v>
      </c>
      <c r="C209" s="3">
        <v>384.22</v>
      </c>
      <c r="D209" s="3">
        <v>243.53</v>
      </c>
      <c r="E209" s="3">
        <v>245</v>
      </c>
      <c r="F209" s="3">
        <v>245</v>
      </c>
      <c r="G209" s="3">
        <v>270</v>
      </c>
      <c r="H209" s="3">
        <v>270</v>
      </c>
      <c r="I209" s="3">
        <v>270</v>
      </c>
      <c r="J209" s="59"/>
    </row>
    <row r="210" spans="1:10" x14ac:dyDescent="0.25">
      <c r="A210" s="3"/>
      <c r="B210" s="3" t="s">
        <v>8</v>
      </c>
      <c r="C210" s="3">
        <v>128.04</v>
      </c>
      <c r="D210" s="3">
        <v>81.17</v>
      </c>
      <c r="E210" s="3">
        <v>82</v>
      </c>
      <c r="F210" s="3">
        <v>82</v>
      </c>
      <c r="G210" s="3">
        <v>90</v>
      </c>
      <c r="H210" s="3">
        <v>90</v>
      </c>
      <c r="I210" s="3">
        <v>90</v>
      </c>
      <c r="J210" s="59"/>
    </row>
    <row r="211" spans="1:10" x14ac:dyDescent="0.25">
      <c r="A211" s="3"/>
      <c r="B211" s="3" t="s">
        <v>9</v>
      </c>
      <c r="C211" s="3">
        <v>788.53</v>
      </c>
      <c r="D211" s="3">
        <v>715.32</v>
      </c>
      <c r="E211" s="3">
        <v>776</v>
      </c>
      <c r="F211" s="3">
        <v>776</v>
      </c>
      <c r="G211" s="3">
        <v>855</v>
      </c>
      <c r="H211" s="3">
        <v>855</v>
      </c>
      <c r="I211" s="3">
        <v>855</v>
      </c>
      <c r="J211" s="59"/>
    </row>
    <row r="212" spans="1:10" x14ac:dyDescent="0.25">
      <c r="A212" s="3"/>
      <c r="B212" s="3" t="s">
        <v>74</v>
      </c>
      <c r="C212" s="3">
        <v>19.920000000000002</v>
      </c>
      <c r="D212" s="3">
        <v>0</v>
      </c>
      <c r="E212" s="3">
        <v>0</v>
      </c>
      <c r="F212" s="3">
        <v>0</v>
      </c>
      <c r="G212" s="3">
        <v>160</v>
      </c>
      <c r="H212" s="3">
        <v>160</v>
      </c>
      <c r="I212" s="3">
        <v>160</v>
      </c>
      <c r="J212" s="59"/>
    </row>
    <row r="213" spans="1:10" x14ac:dyDescent="0.25">
      <c r="A213" s="3"/>
      <c r="B213" s="3" t="s">
        <v>56</v>
      </c>
      <c r="C213" s="3">
        <v>0</v>
      </c>
      <c r="D213" s="3">
        <v>42.12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59"/>
    </row>
    <row r="214" spans="1:10" x14ac:dyDescent="0.25">
      <c r="A214" s="3"/>
      <c r="B214" s="3" t="s">
        <v>10</v>
      </c>
      <c r="C214" s="3">
        <v>604.16</v>
      </c>
      <c r="D214" s="3">
        <v>893.87</v>
      </c>
      <c r="E214" s="3">
        <v>800</v>
      </c>
      <c r="F214" s="3">
        <v>800</v>
      </c>
      <c r="G214" s="3">
        <v>800</v>
      </c>
      <c r="H214" s="3">
        <v>800</v>
      </c>
      <c r="I214" s="3">
        <v>800</v>
      </c>
      <c r="J214" s="59"/>
    </row>
    <row r="215" spans="1:10" x14ac:dyDescent="0.25">
      <c r="A215" s="3"/>
      <c r="B215" s="3" t="s">
        <v>12</v>
      </c>
      <c r="C215" s="3">
        <v>43.5</v>
      </c>
      <c r="D215" s="3">
        <v>41.04</v>
      </c>
      <c r="E215" s="3">
        <v>100</v>
      </c>
      <c r="F215" s="3">
        <v>100</v>
      </c>
      <c r="G215" s="3">
        <v>100</v>
      </c>
      <c r="H215" s="3">
        <v>100</v>
      </c>
      <c r="I215" s="3">
        <v>100</v>
      </c>
      <c r="J215" s="59"/>
    </row>
    <row r="216" spans="1:10" x14ac:dyDescent="0.25">
      <c r="A216" s="3"/>
      <c r="B216" s="3" t="s">
        <v>535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59"/>
    </row>
    <row r="217" spans="1:10" x14ac:dyDescent="0.25">
      <c r="A217" s="3"/>
      <c r="B217" s="3" t="s">
        <v>61</v>
      </c>
      <c r="C217" s="3">
        <v>303</v>
      </c>
      <c r="D217" s="3">
        <v>240.72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59"/>
    </row>
    <row r="218" spans="1:10" x14ac:dyDescent="0.25">
      <c r="A218" s="3"/>
      <c r="B218" s="3" t="s">
        <v>17</v>
      </c>
      <c r="C218" s="3">
        <v>979.2</v>
      </c>
      <c r="D218" s="3">
        <v>932.4</v>
      </c>
      <c r="E218" s="3">
        <v>1050</v>
      </c>
      <c r="F218" s="3">
        <v>1050</v>
      </c>
      <c r="G218" s="3">
        <v>1040</v>
      </c>
      <c r="H218" s="3">
        <v>1040</v>
      </c>
      <c r="I218" s="3">
        <v>1040</v>
      </c>
      <c r="J218" s="59"/>
    </row>
    <row r="219" spans="1:10" x14ac:dyDescent="0.25">
      <c r="A219" s="3"/>
      <c r="B219" s="3" t="s">
        <v>22</v>
      </c>
      <c r="C219" s="3">
        <v>210.63</v>
      </c>
      <c r="D219" s="3">
        <v>195</v>
      </c>
      <c r="E219" s="3">
        <v>225</v>
      </c>
      <c r="F219" s="3">
        <v>225</v>
      </c>
      <c r="G219" s="3">
        <v>250</v>
      </c>
      <c r="H219" s="3">
        <v>250</v>
      </c>
      <c r="I219" s="3">
        <v>250</v>
      </c>
      <c r="J219" s="59"/>
    </row>
    <row r="220" spans="1:10" x14ac:dyDescent="0.25">
      <c r="A220" s="3"/>
      <c r="B220" s="3" t="s">
        <v>76</v>
      </c>
      <c r="C220" s="3">
        <v>472.35</v>
      </c>
      <c r="D220" s="3">
        <v>145.4</v>
      </c>
      <c r="E220" s="3">
        <v>10</v>
      </c>
      <c r="F220" s="3">
        <v>10</v>
      </c>
      <c r="G220" s="3">
        <v>10</v>
      </c>
      <c r="H220" s="3">
        <v>10</v>
      </c>
      <c r="I220" s="3">
        <v>10</v>
      </c>
      <c r="J220" s="59"/>
    </row>
    <row r="221" spans="1:10" x14ac:dyDescent="0.25">
      <c r="A221" s="3"/>
      <c r="B221" s="6" t="s">
        <v>115</v>
      </c>
      <c r="C221" s="6">
        <f t="shared" ref="C221:E221" si="12">SUM(C202:C220)</f>
        <v>24889.9</v>
      </c>
      <c r="D221" s="6">
        <f>SUM(D202:D220)</f>
        <v>22526.21</v>
      </c>
      <c r="E221" s="6">
        <f t="shared" si="12"/>
        <v>23898</v>
      </c>
      <c r="F221" s="6">
        <f t="shared" ref="F221" si="13">SUM(F202:F220)</f>
        <v>23898</v>
      </c>
      <c r="G221" s="6">
        <f>SUM(G202:G220)</f>
        <v>25252</v>
      </c>
      <c r="H221" s="6">
        <f>SUM(H202:H220)</f>
        <v>25252</v>
      </c>
      <c r="I221" s="6">
        <f>SUM(I202:I220)</f>
        <v>25252</v>
      </c>
      <c r="J221" s="61"/>
    </row>
    <row r="222" spans="1:10" ht="15.75" x14ac:dyDescent="0.25">
      <c r="A222" s="7"/>
      <c r="B222" s="7" t="s">
        <v>116</v>
      </c>
      <c r="C222" s="7">
        <f>C148+C152+C164+C195+C200+C221</f>
        <v>86131.890000000014</v>
      </c>
      <c r="D222" s="7">
        <v>108787.01</v>
      </c>
      <c r="E222" s="7">
        <f>E221+E200+E195+E164+E152+E148</f>
        <v>107669</v>
      </c>
      <c r="F222" s="7">
        <f>F221+F200+F195+F164+F152+F148</f>
        <v>117669</v>
      </c>
      <c r="G222" s="7">
        <f>G221+G200+G195+G164+G152+G148</f>
        <v>96643</v>
      </c>
      <c r="H222" s="7">
        <f>H221+H200+H195+H164+H152+H148</f>
        <v>96643</v>
      </c>
      <c r="I222" s="7">
        <f>I221+I200+I195+I164+I152+I148</f>
        <v>96643</v>
      </c>
      <c r="J222" s="70"/>
    </row>
    <row r="223" spans="1:10" x14ac:dyDescent="0.25">
      <c r="A223" s="11" t="s">
        <v>117</v>
      </c>
      <c r="B223" s="11" t="s">
        <v>118</v>
      </c>
      <c r="C223" s="11"/>
      <c r="D223" s="11"/>
      <c r="E223" s="3"/>
      <c r="F223" s="3"/>
      <c r="G223" s="3"/>
      <c r="H223" s="3"/>
      <c r="I223" s="3"/>
      <c r="J223" s="59"/>
    </row>
    <row r="224" spans="1:10" x14ac:dyDescent="0.25">
      <c r="A224" s="4" t="s">
        <v>119</v>
      </c>
      <c r="B224" s="4" t="s">
        <v>120</v>
      </c>
      <c r="C224" s="4"/>
      <c r="D224" s="4"/>
      <c r="E224" s="3"/>
      <c r="F224" s="3"/>
      <c r="G224" s="3"/>
      <c r="H224" s="3"/>
      <c r="I224" s="3"/>
      <c r="J224" s="59"/>
    </row>
    <row r="225" spans="1:10" x14ac:dyDescent="0.25">
      <c r="A225" s="4"/>
      <c r="B225" s="3" t="s">
        <v>536</v>
      </c>
      <c r="C225" s="3">
        <v>2035.08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59"/>
    </row>
    <row r="226" spans="1:10" x14ac:dyDescent="0.25">
      <c r="A226" s="3"/>
      <c r="B226" s="3" t="s">
        <v>121</v>
      </c>
      <c r="C226" s="3">
        <v>2445.6</v>
      </c>
      <c r="D226" s="3">
        <v>2033.57</v>
      </c>
      <c r="E226" s="3">
        <v>2000</v>
      </c>
      <c r="F226" s="3">
        <v>3000</v>
      </c>
      <c r="G226" s="3">
        <v>3000</v>
      </c>
      <c r="H226" s="3">
        <v>3000</v>
      </c>
      <c r="I226" s="3">
        <v>3000</v>
      </c>
      <c r="J226" s="59"/>
    </row>
    <row r="227" spans="1:10" x14ac:dyDescent="0.25">
      <c r="A227" s="3"/>
      <c r="B227" s="3" t="s">
        <v>594</v>
      </c>
      <c r="C227" s="3">
        <v>0</v>
      </c>
      <c r="D227" s="3">
        <v>0</v>
      </c>
      <c r="E227" s="3">
        <v>0</v>
      </c>
      <c r="F227" s="3">
        <v>14480</v>
      </c>
      <c r="G227" s="3"/>
      <c r="H227" s="3"/>
      <c r="I227" s="3"/>
      <c r="J227" s="59"/>
    </row>
    <row r="228" spans="1:10" x14ac:dyDescent="0.25">
      <c r="A228" s="3"/>
      <c r="B228" s="3" t="s">
        <v>537</v>
      </c>
      <c r="C228" s="3">
        <v>338.22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59"/>
    </row>
    <row r="229" spans="1:10" x14ac:dyDescent="0.25">
      <c r="A229" s="3"/>
      <c r="B229" s="3" t="s">
        <v>538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59"/>
    </row>
    <row r="230" spans="1:10" x14ac:dyDescent="0.25">
      <c r="A230" s="3"/>
      <c r="B230" s="3" t="s">
        <v>61</v>
      </c>
      <c r="C230" s="3">
        <v>749.73</v>
      </c>
      <c r="D230" s="3">
        <v>164.34</v>
      </c>
      <c r="E230" s="3">
        <v>250</v>
      </c>
      <c r="F230" s="3">
        <v>250</v>
      </c>
      <c r="G230" s="3">
        <v>250</v>
      </c>
      <c r="H230" s="3">
        <v>250</v>
      </c>
      <c r="I230" s="3">
        <v>250</v>
      </c>
      <c r="J230" s="59"/>
    </row>
    <row r="231" spans="1:10" x14ac:dyDescent="0.25">
      <c r="A231" s="3"/>
      <c r="B231" s="3" t="s">
        <v>488</v>
      </c>
      <c r="C231" s="3">
        <v>14126.49</v>
      </c>
      <c r="D231" s="3">
        <v>4733.29</v>
      </c>
      <c r="E231" s="3">
        <v>6000</v>
      </c>
      <c r="F231" s="3">
        <v>6000</v>
      </c>
      <c r="G231" s="3">
        <v>6000</v>
      </c>
      <c r="H231" s="3">
        <v>6000</v>
      </c>
      <c r="I231" s="3">
        <v>6000</v>
      </c>
      <c r="J231" s="59"/>
    </row>
    <row r="232" spans="1:10" x14ac:dyDescent="0.25">
      <c r="A232" s="3"/>
      <c r="B232" s="3" t="s">
        <v>487</v>
      </c>
      <c r="C232" s="3">
        <v>0</v>
      </c>
      <c r="D232" s="3">
        <v>337.81</v>
      </c>
      <c r="E232" s="3">
        <v>400</v>
      </c>
      <c r="F232" s="3">
        <v>400</v>
      </c>
      <c r="G232" s="3">
        <v>340</v>
      </c>
      <c r="H232" s="3">
        <v>340</v>
      </c>
      <c r="I232" s="3">
        <v>340</v>
      </c>
      <c r="J232" s="59"/>
    </row>
    <row r="233" spans="1:10" x14ac:dyDescent="0.25">
      <c r="A233" s="3"/>
      <c r="B233" s="3" t="s">
        <v>575</v>
      </c>
      <c r="C233" s="3">
        <v>96967.45</v>
      </c>
      <c r="D233" s="3">
        <v>104665.25</v>
      </c>
      <c r="E233" s="3">
        <v>101000</v>
      </c>
      <c r="F233" s="3">
        <v>89572</v>
      </c>
      <c r="G233" s="3">
        <v>105000</v>
      </c>
      <c r="H233" s="3">
        <v>105000</v>
      </c>
      <c r="I233" s="3">
        <v>105000</v>
      </c>
      <c r="J233" s="59"/>
    </row>
    <row r="234" spans="1:10" x14ac:dyDescent="0.25">
      <c r="A234" s="3"/>
      <c r="B234" s="3" t="s">
        <v>576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59"/>
    </row>
    <row r="235" spans="1:10" x14ac:dyDescent="0.25">
      <c r="A235" s="3"/>
      <c r="B235" s="3" t="s">
        <v>577</v>
      </c>
      <c r="C235" s="3">
        <v>0</v>
      </c>
      <c r="D235" s="3">
        <v>0</v>
      </c>
      <c r="E235" s="3">
        <v>0</v>
      </c>
      <c r="F235" s="3">
        <v>11428</v>
      </c>
      <c r="G235" s="3">
        <v>0</v>
      </c>
      <c r="H235" s="3">
        <v>0</v>
      </c>
      <c r="I235" s="3">
        <v>0</v>
      </c>
      <c r="J235" s="59"/>
    </row>
    <row r="236" spans="1:10" x14ac:dyDescent="0.25">
      <c r="A236" s="3"/>
      <c r="B236" s="3" t="s">
        <v>512</v>
      </c>
      <c r="C236" s="3">
        <v>0</v>
      </c>
      <c r="D236" s="3">
        <v>2795.82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59"/>
    </row>
    <row r="237" spans="1:10" x14ac:dyDescent="0.25">
      <c r="A237" s="3"/>
      <c r="B237" s="3" t="s">
        <v>513</v>
      </c>
      <c r="C237" s="3">
        <v>0</v>
      </c>
      <c r="D237" s="3">
        <v>29700.31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59"/>
    </row>
    <row r="238" spans="1:10" x14ac:dyDescent="0.25">
      <c r="A238" s="3"/>
      <c r="B238" s="10" t="s">
        <v>122</v>
      </c>
      <c r="C238" s="10">
        <f>SUM(C225:C237)</f>
        <v>116662.57</v>
      </c>
      <c r="D238" s="10">
        <f>SUM(D225:D237)</f>
        <v>144430.39000000001</v>
      </c>
      <c r="E238" s="10">
        <f>SUM(E226:E237)</f>
        <v>109650</v>
      </c>
      <c r="F238" s="10">
        <f>SUM(F225:F237)</f>
        <v>125130</v>
      </c>
      <c r="G238" s="10">
        <f>SUM(G225:G237)</f>
        <v>114590</v>
      </c>
      <c r="H238" s="10">
        <f>SUM(H225:H237)</f>
        <v>114590</v>
      </c>
      <c r="I238" s="10">
        <f>SUM(I225:I237)</f>
        <v>114590</v>
      </c>
      <c r="J238" s="61"/>
    </row>
    <row r="239" spans="1:10" ht="15.75" x14ac:dyDescent="0.25">
      <c r="A239" s="3"/>
      <c r="B239" s="7" t="s">
        <v>123</v>
      </c>
      <c r="C239" s="7">
        <v>116662.57</v>
      </c>
      <c r="D239" s="7">
        <v>144430.39000000001</v>
      </c>
      <c r="E239" s="7">
        <f>SUM(E238)</f>
        <v>109650</v>
      </c>
      <c r="F239" s="7">
        <f>SUM(F238)</f>
        <v>125130</v>
      </c>
      <c r="G239" s="7">
        <f>SUM(G238)</f>
        <v>114590</v>
      </c>
      <c r="H239" s="7">
        <f>SUM(H238)</f>
        <v>114590</v>
      </c>
      <c r="I239" s="7">
        <f>SUM(I238)</f>
        <v>114590</v>
      </c>
      <c r="J239" s="70"/>
    </row>
    <row r="240" spans="1:10" x14ac:dyDescent="0.25">
      <c r="A240" s="4" t="s">
        <v>124</v>
      </c>
      <c r="B240" s="4" t="s">
        <v>125</v>
      </c>
      <c r="C240" s="4"/>
      <c r="D240" s="4"/>
      <c r="E240" s="3"/>
      <c r="F240" s="3"/>
      <c r="G240" s="3"/>
      <c r="H240" s="3"/>
      <c r="I240" s="3"/>
      <c r="J240" s="59"/>
    </row>
    <row r="241" spans="1:10" x14ac:dyDescent="0.25">
      <c r="A241" s="4" t="s">
        <v>126</v>
      </c>
      <c r="B241" s="4" t="s">
        <v>127</v>
      </c>
      <c r="C241" s="4"/>
      <c r="D241" s="4"/>
      <c r="E241" s="3"/>
      <c r="F241" s="3"/>
      <c r="G241" s="3"/>
      <c r="H241" s="3"/>
      <c r="I241" s="3"/>
      <c r="J241" s="59"/>
    </row>
    <row r="242" spans="1:10" x14ac:dyDescent="0.25">
      <c r="A242" s="3"/>
      <c r="B242" s="3" t="s">
        <v>128</v>
      </c>
      <c r="C242" s="3">
        <v>155.91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59"/>
    </row>
    <row r="243" spans="1:10" x14ac:dyDescent="0.25">
      <c r="A243" s="3"/>
      <c r="B243" s="3" t="s">
        <v>129</v>
      </c>
      <c r="C243" s="3">
        <v>3669.97</v>
      </c>
      <c r="D243" s="3">
        <v>547.82000000000005</v>
      </c>
      <c r="E243" s="3">
        <v>2000</v>
      </c>
      <c r="F243" s="3">
        <v>2000</v>
      </c>
      <c r="G243" s="3">
        <v>2000</v>
      </c>
      <c r="H243" s="3">
        <v>2000</v>
      </c>
      <c r="I243" s="3">
        <v>2000</v>
      </c>
      <c r="J243" s="59"/>
    </row>
    <row r="244" spans="1:10" x14ac:dyDescent="0.25">
      <c r="A244" s="3"/>
      <c r="B244" s="3" t="s">
        <v>130</v>
      </c>
      <c r="C244" s="3">
        <v>2491.33</v>
      </c>
      <c r="D244" s="3">
        <v>7607.56</v>
      </c>
      <c r="E244" s="3">
        <v>6500</v>
      </c>
      <c r="F244" s="3">
        <v>6500</v>
      </c>
      <c r="G244" s="3">
        <v>5000</v>
      </c>
      <c r="H244" s="3">
        <v>5000</v>
      </c>
      <c r="I244" s="3">
        <v>5000</v>
      </c>
      <c r="J244" s="59"/>
    </row>
    <row r="245" spans="1:10" x14ac:dyDescent="0.25">
      <c r="A245" s="3"/>
      <c r="B245" s="9" t="s">
        <v>131</v>
      </c>
      <c r="C245" s="9">
        <v>18193.919999999998</v>
      </c>
      <c r="D245" s="9">
        <v>1956</v>
      </c>
      <c r="E245" s="9">
        <v>1800</v>
      </c>
      <c r="F245" s="9">
        <v>1800</v>
      </c>
      <c r="G245" s="9">
        <v>9800</v>
      </c>
      <c r="H245" s="9">
        <v>9800</v>
      </c>
      <c r="I245" s="9">
        <v>9800</v>
      </c>
      <c r="J245" s="62"/>
    </row>
    <row r="246" spans="1:10" x14ac:dyDescent="0.25">
      <c r="A246" s="3"/>
      <c r="B246" s="9" t="s">
        <v>597</v>
      </c>
      <c r="C246" s="9">
        <v>0</v>
      </c>
      <c r="D246" s="9">
        <v>0</v>
      </c>
      <c r="E246" s="9">
        <v>0</v>
      </c>
      <c r="F246" s="9">
        <v>13000</v>
      </c>
      <c r="G246" s="9">
        <v>0</v>
      </c>
      <c r="H246" s="9">
        <v>0</v>
      </c>
      <c r="I246" s="9">
        <v>0</v>
      </c>
      <c r="J246" s="62"/>
    </row>
    <row r="247" spans="1:10" x14ac:dyDescent="0.25">
      <c r="A247" s="3"/>
      <c r="B247" s="9" t="s">
        <v>550</v>
      </c>
      <c r="C247" s="9">
        <v>20817.23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62"/>
    </row>
    <row r="248" spans="1:10" x14ac:dyDescent="0.25">
      <c r="A248" s="3"/>
      <c r="B248" s="9" t="s">
        <v>590</v>
      </c>
      <c r="C248" s="9">
        <v>0</v>
      </c>
      <c r="D248" s="9">
        <v>0</v>
      </c>
      <c r="E248" s="9">
        <v>0</v>
      </c>
      <c r="F248" s="9">
        <v>0</v>
      </c>
      <c r="G248" s="9">
        <v>100000</v>
      </c>
      <c r="H248" s="9">
        <v>100000</v>
      </c>
      <c r="I248" s="9">
        <v>100000</v>
      </c>
      <c r="J248" s="62"/>
    </row>
    <row r="249" spans="1:10" x14ac:dyDescent="0.25">
      <c r="A249" s="3"/>
      <c r="B249" s="9" t="s">
        <v>495</v>
      </c>
      <c r="C249" s="9">
        <v>0</v>
      </c>
      <c r="D249" s="9">
        <v>19078.43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62"/>
    </row>
    <row r="250" spans="1:10" x14ac:dyDescent="0.25">
      <c r="A250" s="3"/>
      <c r="B250" s="9" t="s">
        <v>496</v>
      </c>
      <c r="C250" s="9">
        <v>0</v>
      </c>
      <c r="D250" s="9">
        <v>9338.5300000000007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62"/>
    </row>
    <row r="251" spans="1:10" x14ac:dyDescent="0.25">
      <c r="A251" s="3"/>
      <c r="B251" s="10" t="s">
        <v>132</v>
      </c>
      <c r="C251" s="10">
        <f>SUM(C242:C250)</f>
        <v>45328.36</v>
      </c>
      <c r="D251" s="10">
        <f>SUM(D242:D250)</f>
        <v>38528.340000000004</v>
      </c>
      <c r="E251" s="10">
        <f>SUM(E242:E250)</f>
        <v>10300</v>
      </c>
      <c r="F251" s="10">
        <f>SUM(F242:F250)</f>
        <v>23300</v>
      </c>
      <c r="G251" s="10">
        <f>SUM(G242:G250)</f>
        <v>116800</v>
      </c>
      <c r="H251" s="10">
        <f>SUM(H242:H250)</f>
        <v>116800</v>
      </c>
      <c r="I251" s="10">
        <f>SUM(I242:I250)</f>
        <v>116800</v>
      </c>
      <c r="J251" s="61"/>
    </row>
    <row r="252" spans="1:10" x14ac:dyDescent="0.25">
      <c r="A252" s="4" t="s">
        <v>133</v>
      </c>
      <c r="B252" s="4" t="s">
        <v>134</v>
      </c>
      <c r="C252" s="4"/>
      <c r="D252" s="4"/>
      <c r="E252" s="3"/>
      <c r="F252" s="3"/>
      <c r="G252" s="3"/>
      <c r="H252" s="3"/>
      <c r="I252" s="3"/>
      <c r="J252" s="59"/>
    </row>
    <row r="253" spans="1:10" x14ac:dyDescent="0.25">
      <c r="A253" s="3"/>
      <c r="B253" s="3" t="s">
        <v>134</v>
      </c>
      <c r="C253" s="3">
        <v>0</v>
      </c>
      <c r="D253" s="3">
        <v>720</v>
      </c>
      <c r="E253" s="3">
        <v>500</v>
      </c>
      <c r="F253" s="3">
        <v>500</v>
      </c>
      <c r="G253" s="3">
        <v>500</v>
      </c>
      <c r="H253" s="3">
        <v>500</v>
      </c>
      <c r="I253" s="3">
        <v>500</v>
      </c>
      <c r="J253" s="59"/>
    </row>
    <row r="254" spans="1:10" x14ac:dyDescent="0.25">
      <c r="A254" s="3"/>
      <c r="B254" s="10" t="s">
        <v>135</v>
      </c>
      <c r="C254" s="10">
        <v>0</v>
      </c>
      <c r="D254" s="10">
        <v>720</v>
      </c>
      <c r="E254" s="10">
        <f>SUM(E253)</f>
        <v>500</v>
      </c>
      <c r="F254" s="10">
        <f>SUM(F253)</f>
        <v>500</v>
      </c>
      <c r="G254" s="10">
        <f>SUM(G253)</f>
        <v>500</v>
      </c>
      <c r="H254" s="10">
        <f>SUM(H253)</f>
        <v>500</v>
      </c>
      <c r="I254" s="10">
        <f>SUM(I253)</f>
        <v>500</v>
      </c>
      <c r="J254" s="61"/>
    </row>
    <row r="255" spans="1:10" ht="15.75" x14ac:dyDescent="0.25">
      <c r="A255" s="3"/>
      <c r="B255" s="7" t="s">
        <v>136</v>
      </c>
      <c r="C255" s="7">
        <f>C251+C254</f>
        <v>45328.36</v>
      </c>
      <c r="D255" s="7">
        <f>D251+D254</f>
        <v>39248.340000000004</v>
      </c>
      <c r="E255" s="7">
        <f t="shared" ref="E255:G255" si="14">E251+E254</f>
        <v>10800</v>
      </c>
      <c r="F255" s="7">
        <f t="shared" si="14"/>
        <v>23800</v>
      </c>
      <c r="G255" s="7">
        <f t="shared" si="14"/>
        <v>117300</v>
      </c>
      <c r="H255" s="7">
        <f t="shared" ref="H255:I255" si="15">H251+H254</f>
        <v>117300</v>
      </c>
      <c r="I255" s="7">
        <f t="shared" si="15"/>
        <v>117300</v>
      </c>
      <c r="J255" s="70"/>
    </row>
    <row r="256" spans="1:10" x14ac:dyDescent="0.25">
      <c r="A256" s="4" t="s">
        <v>137</v>
      </c>
      <c r="B256" s="4" t="s">
        <v>138</v>
      </c>
      <c r="C256" s="4"/>
      <c r="D256" s="4"/>
      <c r="E256" s="3"/>
      <c r="F256" s="3"/>
      <c r="G256" s="3"/>
      <c r="H256" s="3"/>
      <c r="I256" s="3"/>
      <c r="J256" s="59"/>
    </row>
    <row r="257" spans="1:10" x14ac:dyDescent="0.25">
      <c r="A257" s="4" t="s">
        <v>139</v>
      </c>
      <c r="B257" s="4" t="s">
        <v>140</v>
      </c>
      <c r="C257" s="4"/>
      <c r="D257" s="4"/>
      <c r="E257" s="3"/>
      <c r="F257" s="3"/>
      <c r="G257" s="3"/>
      <c r="H257" s="3"/>
      <c r="I257" s="3"/>
      <c r="J257" s="59"/>
    </row>
    <row r="258" spans="1:10" x14ac:dyDescent="0.25">
      <c r="A258" s="3"/>
      <c r="B258" s="3" t="s">
        <v>141</v>
      </c>
      <c r="C258" s="3">
        <v>57092.94</v>
      </c>
      <c r="D258" s="3">
        <v>55504.22</v>
      </c>
      <c r="E258" s="3">
        <v>59500</v>
      </c>
      <c r="F258" s="3">
        <v>59500</v>
      </c>
      <c r="G258" s="3">
        <v>63700</v>
      </c>
      <c r="H258" s="3">
        <v>63700</v>
      </c>
      <c r="I258" s="3">
        <v>63700</v>
      </c>
      <c r="J258" s="59"/>
    </row>
    <row r="259" spans="1:10" x14ac:dyDescent="0.25">
      <c r="A259" s="3"/>
      <c r="B259" s="3" t="s">
        <v>143</v>
      </c>
      <c r="C259" s="3">
        <v>1614.6</v>
      </c>
      <c r="D259" s="3">
        <v>1333.8</v>
      </c>
      <c r="E259" s="3">
        <v>1340</v>
      </c>
      <c r="F259" s="3">
        <v>1340</v>
      </c>
      <c r="G259" s="3">
        <v>1810</v>
      </c>
      <c r="H259" s="3">
        <v>1810</v>
      </c>
      <c r="I259" s="3">
        <v>1810</v>
      </c>
      <c r="J259" s="59"/>
    </row>
    <row r="260" spans="1:10" x14ac:dyDescent="0.25">
      <c r="A260" s="3"/>
      <c r="B260" s="3" t="s">
        <v>501</v>
      </c>
      <c r="C260" s="3">
        <v>0</v>
      </c>
      <c r="D260" s="3">
        <v>347.27</v>
      </c>
      <c r="E260" s="3">
        <v>0</v>
      </c>
      <c r="F260" s="3">
        <v>0</v>
      </c>
      <c r="G260" s="3">
        <v>100</v>
      </c>
      <c r="H260" s="3">
        <v>100</v>
      </c>
      <c r="I260" s="3">
        <v>100</v>
      </c>
      <c r="J260" s="59"/>
    </row>
    <row r="261" spans="1:10" x14ac:dyDescent="0.25">
      <c r="A261" s="3"/>
      <c r="B261" s="3" t="s">
        <v>145</v>
      </c>
      <c r="C261" s="3">
        <v>2265</v>
      </c>
      <c r="D261" s="3">
        <v>2716</v>
      </c>
      <c r="E261" s="3">
        <v>2400</v>
      </c>
      <c r="F261" s="3">
        <v>2400</v>
      </c>
      <c r="G261" s="3">
        <v>2400</v>
      </c>
      <c r="H261" s="3">
        <v>2400</v>
      </c>
      <c r="I261" s="3">
        <v>2400</v>
      </c>
      <c r="J261" s="59"/>
    </row>
    <row r="262" spans="1:10" x14ac:dyDescent="0.25">
      <c r="A262" s="3"/>
      <c r="B262" s="3" t="s">
        <v>146</v>
      </c>
      <c r="C262" s="3">
        <v>0</v>
      </c>
      <c r="D262" s="3">
        <v>110</v>
      </c>
      <c r="E262" s="3">
        <v>1000</v>
      </c>
      <c r="F262" s="3">
        <v>1000</v>
      </c>
      <c r="G262" s="3">
        <v>1430</v>
      </c>
      <c r="H262" s="3">
        <v>1430</v>
      </c>
      <c r="I262" s="3">
        <v>1430</v>
      </c>
      <c r="J262" s="59"/>
    </row>
    <row r="263" spans="1:10" x14ac:dyDescent="0.25">
      <c r="A263" s="3"/>
      <c r="B263" s="3" t="s">
        <v>149</v>
      </c>
      <c r="C263" s="3">
        <v>3747.44</v>
      </c>
      <c r="D263" s="3">
        <v>4121.09</v>
      </c>
      <c r="E263" s="3">
        <v>3430</v>
      </c>
      <c r="F263" s="3">
        <v>3430</v>
      </c>
      <c r="G263" s="3">
        <v>3550</v>
      </c>
      <c r="H263" s="3">
        <v>3550</v>
      </c>
      <c r="I263" s="3">
        <v>3550</v>
      </c>
      <c r="J263" s="59"/>
    </row>
    <row r="264" spans="1:10" x14ac:dyDescent="0.25">
      <c r="A264" s="3"/>
      <c r="B264" s="3" t="s">
        <v>151</v>
      </c>
      <c r="C264" s="3">
        <v>2404.9699999999998</v>
      </c>
      <c r="D264" s="3">
        <v>1721.3</v>
      </c>
      <c r="E264" s="3">
        <v>3000</v>
      </c>
      <c r="F264" s="3">
        <v>3000</v>
      </c>
      <c r="G264" s="3">
        <v>3400</v>
      </c>
      <c r="H264" s="3">
        <v>3400</v>
      </c>
      <c r="I264" s="3">
        <v>3400</v>
      </c>
      <c r="J264" s="59"/>
    </row>
    <row r="265" spans="1:10" x14ac:dyDescent="0.25">
      <c r="A265" s="3"/>
      <c r="B265" s="3" t="s">
        <v>153</v>
      </c>
      <c r="C265" s="3">
        <v>882.43</v>
      </c>
      <c r="D265" s="3">
        <v>840.93</v>
      </c>
      <c r="E265" s="3">
        <v>930</v>
      </c>
      <c r="F265" s="3">
        <v>930</v>
      </c>
      <c r="G265" s="3">
        <v>970</v>
      </c>
      <c r="H265" s="3">
        <v>970</v>
      </c>
      <c r="I265" s="3">
        <v>970</v>
      </c>
      <c r="J265" s="59"/>
    </row>
    <row r="266" spans="1:10" x14ac:dyDescent="0.25">
      <c r="A266" s="3"/>
      <c r="B266" s="3" t="s">
        <v>155</v>
      </c>
      <c r="C266" s="3">
        <v>8856.1200000000008</v>
      </c>
      <c r="D266" s="3">
        <v>8428.5400000000009</v>
      </c>
      <c r="E266" s="3">
        <v>9300</v>
      </c>
      <c r="F266" s="3">
        <v>9300</v>
      </c>
      <c r="G266" s="3">
        <v>9710</v>
      </c>
      <c r="H266" s="3">
        <v>9710</v>
      </c>
      <c r="I266" s="3">
        <v>9710</v>
      </c>
      <c r="J266" s="59"/>
    </row>
    <row r="267" spans="1:10" x14ac:dyDescent="0.25">
      <c r="A267" s="3"/>
      <c r="B267" s="3" t="s">
        <v>157</v>
      </c>
      <c r="C267" s="3">
        <v>505.72</v>
      </c>
      <c r="D267" s="3">
        <v>481.19</v>
      </c>
      <c r="E267" s="3">
        <v>530</v>
      </c>
      <c r="F267" s="3">
        <v>530</v>
      </c>
      <c r="G267" s="3">
        <v>555</v>
      </c>
      <c r="H267" s="3">
        <v>555</v>
      </c>
      <c r="I267" s="3">
        <v>555</v>
      </c>
      <c r="J267" s="59"/>
    </row>
    <row r="268" spans="1:10" x14ac:dyDescent="0.25">
      <c r="A268" s="3"/>
      <c r="B268" s="3" t="s">
        <v>159</v>
      </c>
      <c r="C268" s="3">
        <v>1738.64</v>
      </c>
      <c r="D268" s="3">
        <v>1802.61</v>
      </c>
      <c r="E268" s="3">
        <v>2000</v>
      </c>
      <c r="F268" s="3">
        <v>2000</v>
      </c>
      <c r="G268" s="3">
        <v>2080</v>
      </c>
      <c r="H268" s="3">
        <v>2080</v>
      </c>
      <c r="I268" s="3">
        <v>2080</v>
      </c>
      <c r="J268" s="59"/>
    </row>
    <row r="269" spans="1:10" x14ac:dyDescent="0.25">
      <c r="A269" s="3"/>
      <c r="B269" s="3" t="s">
        <v>161</v>
      </c>
      <c r="C269" s="3">
        <v>579.35</v>
      </c>
      <c r="D269" s="3">
        <v>600.66999999999996</v>
      </c>
      <c r="E269" s="3">
        <v>670</v>
      </c>
      <c r="F269" s="3">
        <v>670</v>
      </c>
      <c r="G269" s="3">
        <v>700</v>
      </c>
      <c r="H269" s="3">
        <v>700</v>
      </c>
      <c r="I269" s="3">
        <v>700</v>
      </c>
      <c r="J269" s="59"/>
    </row>
    <row r="270" spans="1:10" x14ac:dyDescent="0.25">
      <c r="A270" s="3"/>
      <c r="B270" s="3" t="s">
        <v>163</v>
      </c>
      <c r="C270" s="3">
        <v>3004.41</v>
      </c>
      <c r="D270" s="3">
        <v>2859.25</v>
      </c>
      <c r="E270" s="3">
        <v>3150</v>
      </c>
      <c r="F270" s="3">
        <v>3150</v>
      </c>
      <c r="G270" s="3">
        <v>3295</v>
      </c>
      <c r="H270" s="3">
        <v>3295</v>
      </c>
      <c r="I270" s="3">
        <v>3295</v>
      </c>
      <c r="J270" s="59"/>
    </row>
    <row r="271" spans="1:10" x14ac:dyDescent="0.25">
      <c r="A271" s="3"/>
      <c r="B271" s="3" t="s">
        <v>165</v>
      </c>
      <c r="C271" s="3">
        <v>775.71</v>
      </c>
      <c r="D271" s="3">
        <v>582.72</v>
      </c>
      <c r="E271" s="3">
        <v>800</v>
      </c>
      <c r="F271" s="3">
        <v>800</v>
      </c>
      <c r="G271" s="3">
        <v>600</v>
      </c>
      <c r="H271" s="3">
        <v>600</v>
      </c>
      <c r="I271" s="3">
        <v>600</v>
      </c>
      <c r="J271" s="59"/>
    </row>
    <row r="272" spans="1:10" x14ac:dyDescent="0.25">
      <c r="A272" s="3"/>
      <c r="B272" s="3" t="s">
        <v>167</v>
      </c>
      <c r="C272" s="3">
        <v>760.07</v>
      </c>
      <c r="D272" s="3">
        <v>942.82</v>
      </c>
      <c r="E272" s="3">
        <v>1000</v>
      </c>
      <c r="F272" s="3">
        <v>1000</v>
      </c>
      <c r="G272" s="3">
        <v>1000</v>
      </c>
      <c r="H272" s="3">
        <v>1000</v>
      </c>
      <c r="I272" s="3">
        <v>1000</v>
      </c>
      <c r="J272" s="59"/>
    </row>
    <row r="273" spans="1:10" x14ac:dyDescent="0.25">
      <c r="A273" s="3"/>
      <c r="B273" s="3" t="s">
        <v>168</v>
      </c>
      <c r="C273" s="3">
        <v>10879.88</v>
      </c>
      <c r="D273" s="3">
        <v>4722.04</v>
      </c>
      <c r="E273" s="3">
        <v>6000</v>
      </c>
      <c r="F273" s="3">
        <v>8700</v>
      </c>
      <c r="G273" s="3">
        <v>8700</v>
      </c>
      <c r="H273" s="3">
        <v>8700</v>
      </c>
      <c r="I273" s="3">
        <v>8700</v>
      </c>
      <c r="J273" s="59"/>
    </row>
    <row r="274" spans="1:10" x14ac:dyDescent="0.25">
      <c r="A274" s="3"/>
      <c r="B274" s="3" t="s">
        <v>170</v>
      </c>
      <c r="C274" s="3">
        <v>1119.99</v>
      </c>
      <c r="D274" s="3">
        <v>1450.32</v>
      </c>
      <c r="E274" s="3">
        <v>1000</v>
      </c>
      <c r="F274" s="3">
        <v>1000</v>
      </c>
      <c r="G274" s="3">
        <v>1000</v>
      </c>
      <c r="H274" s="3">
        <v>1000</v>
      </c>
      <c r="I274" s="3">
        <v>1000</v>
      </c>
      <c r="J274" s="59"/>
    </row>
    <row r="275" spans="1:10" x14ac:dyDescent="0.25">
      <c r="A275" s="3"/>
      <c r="B275" s="3" t="s">
        <v>172</v>
      </c>
      <c r="C275" s="3">
        <v>513.09</v>
      </c>
      <c r="D275" s="3">
        <v>623.39</v>
      </c>
      <c r="E275" s="3">
        <v>500</v>
      </c>
      <c r="F275" s="3">
        <v>500</v>
      </c>
      <c r="G275" s="3">
        <v>500</v>
      </c>
      <c r="H275" s="3">
        <v>500</v>
      </c>
      <c r="I275" s="3">
        <v>500</v>
      </c>
      <c r="J275" s="59"/>
    </row>
    <row r="276" spans="1:10" x14ac:dyDescent="0.25">
      <c r="A276" s="3"/>
      <c r="B276" s="3" t="s">
        <v>174</v>
      </c>
      <c r="C276" s="3">
        <v>3286</v>
      </c>
      <c r="D276" s="3">
        <v>3689</v>
      </c>
      <c r="E276" s="3">
        <v>4000</v>
      </c>
      <c r="F276" s="3">
        <v>1500</v>
      </c>
      <c r="G276" s="3">
        <v>3700</v>
      </c>
      <c r="H276" s="3">
        <v>3700</v>
      </c>
      <c r="I276" s="3">
        <v>3700</v>
      </c>
      <c r="J276" s="59"/>
    </row>
    <row r="277" spans="1:10" x14ac:dyDescent="0.25">
      <c r="A277" s="3"/>
      <c r="B277" s="3" t="s">
        <v>175</v>
      </c>
      <c r="C277" s="3">
        <v>3995.19</v>
      </c>
      <c r="D277" s="3">
        <v>1915.05</v>
      </c>
      <c r="E277" s="3">
        <v>2000</v>
      </c>
      <c r="F277" s="3">
        <v>2000</v>
      </c>
      <c r="G277" s="3">
        <v>3000</v>
      </c>
      <c r="H277" s="3">
        <v>3000</v>
      </c>
      <c r="I277" s="3">
        <v>3000</v>
      </c>
      <c r="J277" s="59"/>
    </row>
    <row r="278" spans="1:10" x14ac:dyDescent="0.25">
      <c r="A278" s="3"/>
      <c r="B278" s="3" t="s">
        <v>178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59"/>
    </row>
    <row r="279" spans="1:10" x14ac:dyDescent="0.25">
      <c r="A279" s="3"/>
      <c r="B279" s="3" t="s">
        <v>179</v>
      </c>
      <c r="C279" s="3">
        <v>350</v>
      </c>
      <c r="D279" s="3">
        <v>400</v>
      </c>
      <c r="E279" s="3">
        <v>400</v>
      </c>
      <c r="F279" s="3">
        <v>400</v>
      </c>
      <c r="G279" s="3">
        <v>40</v>
      </c>
      <c r="H279" s="3">
        <v>40</v>
      </c>
      <c r="I279" s="3">
        <v>40</v>
      </c>
      <c r="J279" s="59"/>
    </row>
    <row r="280" spans="1:10" x14ac:dyDescent="0.25">
      <c r="A280" s="3"/>
      <c r="B280" s="3" t="s">
        <v>180</v>
      </c>
      <c r="C280" s="3">
        <v>99</v>
      </c>
      <c r="D280" s="3">
        <v>0</v>
      </c>
      <c r="E280" s="3">
        <v>200</v>
      </c>
      <c r="F280" s="3">
        <v>0</v>
      </c>
      <c r="G280" s="3">
        <v>0</v>
      </c>
      <c r="H280" s="3">
        <v>0</v>
      </c>
      <c r="I280" s="3">
        <v>0</v>
      </c>
      <c r="J280" s="59"/>
    </row>
    <row r="281" spans="1:10" x14ac:dyDescent="0.25">
      <c r="A281" s="3"/>
      <c r="B281" s="3" t="s">
        <v>185</v>
      </c>
      <c r="C281" s="3">
        <v>1000</v>
      </c>
      <c r="D281" s="3">
        <v>0</v>
      </c>
      <c r="E281" s="3">
        <v>0</v>
      </c>
      <c r="F281" s="3">
        <v>2243</v>
      </c>
      <c r="G281" s="3">
        <v>0</v>
      </c>
      <c r="H281" s="3">
        <v>0</v>
      </c>
      <c r="I281" s="3">
        <v>0</v>
      </c>
      <c r="J281" s="59"/>
    </row>
    <row r="282" spans="1:10" x14ac:dyDescent="0.25">
      <c r="A282" s="3"/>
      <c r="B282" s="3" t="s">
        <v>186</v>
      </c>
      <c r="C282" s="3">
        <v>497.8</v>
      </c>
      <c r="D282" s="3">
        <v>1651</v>
      </c>
      <c r="E282" s="3">
        <v>2500</v>
      </c>
      <c r="F282" s="3">
        <v>2500</v>
      </c>
      <c r="G282" s="3">
        <v>1500</v>
      </c>
      <c r="H282" s="3">
        <v>1500</v>
      </c>
      <c r="I282" s="3">
        <v>1500</v>
      </c>
      <c r="J282" s="59"/>
    </row>
    <row r="283" spans="1:10" x14ac:dyDescent="0.25">
      <c r="A283" s="3"/>
      <c r="B283" s="3" t="s">
        <v>551</v>
      </c>
      <c r="C283" s="3">
        <v>2350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59"/>
    </row>
    <row r="284" spans="1:10" x14ac:dyDescent="0.25">
      <c r="A284" s="3"/>
      <c r="B284" s="3" t="s">
        <v>189</v>
      </c>
      <c r="C284" s="3">
        <v>126.72</v>
      </c>
      <c r="D284" s="3">
        <v>436.25</v>
      </c>
      <c r="E284" s="3">
        <v>150</v>
      </c>
      <c r="F284" s="3">
        <v>150</v>
      </c>
      <c r="G284" s="3">
        <v>150</v>
      </c>
      <c r="H284" s="3">
        <v>150</v>
      </c>
      <c r="I284" s="3">
        <v>150</v>
      </c>
      <c r="J284" s="59"/>
    </row>
    <row r="285" spans="1:10" x14ac:dyDescent="0.25">
      <c r="A285" s="3"/>
      <c r="B285" s="3" t="s">
        <v>191</v>
      </c>
      <c r="C285" s="3">
        <v>2229.84</v>
      </c>
      <c r="D285" s="3">
        <v>3625.62</v>
      </c>
      <c r="E285" s="3">
        <v>4200</v>
      </c>
      <c r="F285" s="3">
        <v>4200</v>
      </c>
      <c r="G285" s="3">
        <v>4160</v>
      </c>
      <c r="H285" s="3">
        <v>4160</v>
      </c>
      <c r="I285" s="3">
        <v>4160</v>
      </c>
      <c r="J285" s="59"/>
    </row>
    <row r="286" spans="1:10" x14ac:dyDescent="0.25">
      <c r="A286" s="3"/>
      <c r="B286" s="3" t="s">
        <v>539</v>
      </c>
      <c r="C286" s="3">
        <v>130.55000000000001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59"/>
    </row>
    <row r="287" spans="1:10" x14ac:dyDescent="0.25">
      <c r="A287" s="3"/>
      <c r="B287" s="3" t="s">
        <v>193</v>
      </c>
      <c r="C287" s="3">
        <v>751.71</v>
      </c>
      <c r="D287" s="3">
        <v>791.81</v>
      </c>
      <c r="E287" s="3">
        <v>880</v>
      </c>
      <c r="F287" s="3">
        <v>880</v>
      </c>
      <c r="G287" s="3">
        <v>960</v>
      </c>
      <c r="H287" s="3">
        <v>960</v>
      </c>
      <c r="I287" s="3">
        <v>960</v>
      </c>
      <c r="J287" s="59"/>
    </row>
    <row r="288" spans="1:10" x14ac:dyDescent="0.25">
      <c r="A288" s="3"/>
      <c r="B288" s="3" t="s">
        <v>195</v>
      </c>
      <c r="C288" s="3">
        <v>196.5</v>
      </c>
      <c r="D288" s="3">
        <v>107.4</v>
      </c>
      <c r="E288" s="3">
        <v>10</v>
      </c>
      <c r="F288" s="3">
        <v>10</v>
      </c>
      <c r="G288" s="3">
        <v>10</v>
      </c>
      <c r="H288" s="3">
        <v>10</v>
      </c>
      <c r="I288" s="3">
        <v>10</v>
      </c>
      <c r="J288" s="59"/>
    </row>
    <row r="289" spans="1:10" x14ac:dyDescent="0.25">
      <c r="A289" s="3"/>
      <c r="B289" s="3" t="s">
        <v>552</v>
      </c>
      <c r="C289" s="3">
        <v>2085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59"/>
    </row>
    <row r="290" spans="1:10" x14ac:dyDescent="0.25">
      <c r="A290" s="3"/>
      <c r="B290" s="3" t="s">
        <v>197</v>
      </c>
      <c r="C290" s="3">
        <v>159.66999999999999</v>
      </c>
      <c r="D290" s="3">
        <v>243.53</v>
      </c>
      <c r="E290" s="3">
        <v>100</v>
      </c>
      <c r="F290" s="3">
        <v>100</v>
      </c>
      <c r="G290" s="3">
        <v>100</v>
      </c>
      <c r="H290" s="3">
        <v>100</v>
      </c>
      <c r="I290" s="3">
        <v>100</v>
      </c>
      <c r="J290" s="59"/>
    </row>
    <row r="291" spans="1:10" x14ac:dyDescent="0.25">
      <c r="A291" s="3"/>
      <c r="B291" s="12" t="s">
        <v>202</v>
      </c>
      <c r="C291" s="12">
        <f t="shared" ref="C291:E291" si="16">SUM(C258:C290)</f>
        <v>113998.34000000003</v>
      </c>
      <c r="D291" s="12">
        <f>SUM(D258:D290)</f>
        <v>102047.81999999999</v>
      </c>
      <c r="E291" s="12">
        <f t="shared" si="16"/>
        <v>110990</v>
      </c>
      <c r="F291" s="12">
        <f t="shared" ref="F291" si="17">SUM(F258:F290)</f>
        <v>113233</v>
      </c>
      <c r="G291" s="12">
        <f>SUM(G258:G290)</f>
        <v>119120</v>
      </c>
      <c r="H291" s="12">
        <f>SUM(H258:H290)</f>
        <v>119120</v>
      </c>
      <c r="I291" s="12">
        <f>SUM(I258:I290)</f>
        <v>119120</v>
      </c>
      <c r="J291" s="60"/>
    </row>
    <row r="292" spans="1:10" x14ac:dyDescent="0.25">
      <c r="A292" s="3"/>
      <c r="B292" s="3" t="s">
        <v>142</v>
      </c>
      <c r="C292" s="3">
        <v>43479.54</v>
      </c>
      <c r="D292" s="3">
        <v>47816.75</v>
      </c>
      <c r="E292" s="3">
        <v>50000</v>
      </c>
      <c r="F292" s="3">
        <v>50000</v>
      </c>
      <c r="G292" s="3">
        <v>55000</v>
      </c>
      <c r="H292" s="3">
        <v>55000</v>
      </c>
      <c r="I292" s="3">
        <v>55000</v>
      </c>
      <c r="J292" s="59"/>
    </row>
    <row r="293" spans="1:10" x14ac:dyDescent="0.25">
      <c r="A293" s="3"/>
      <c r="B293" s="3" t="s">
        <v>144</v>
      </c>
      <c r="C293" s="3">
        <v>1567.8</v>
      </c>
      <c r="D293" s="3">
        <v>1567.8</v>
      </c>
      <c r="E293" s="3">
        <v>1568</v>
      </c>
      <c r="F293" s="3">
        <v>1568</v>
      </c>
      <c r="G293" s="3">
        <v>1568</v>
      </c>
      <c r="H293" s="3">
        <v>1568</v>
      </c>
      <c r="I293" s="3">
        <v>1568</v>
      </c>
      <c r="J293" s="59"/>
    </row>
    <row r="294" spans="1:10" x14ac:dyDescent="0.25">
      <c r="A294" s="3"/>
      <c r="B294" s="3" t="s">
        <v>519</v>
      </c>
      <c r="C294" s="3">
        <v>0</v>
      </c>
      <c r="D294" s="3">
        <v>100.99</v>
      </c>
      <c r="E294" s="3">
        <v>0</v>
      </c>
      <c r="F294" s="3">
        <v>0</v>
      </c>
      <c r="G294" s="3">
        <v>50</v>
      </c>
      <c r="H294" s="3">
        <v>50</v>
      </c>
      <c r="I294" s="3">
        <v>50</v>
      </c>
      <c r="J294" s="59"/>
    </row>
    <row r="295" spans="1:10" x14ac:dyDescent="0.25">
      <c r="A295" s="3"/>
      <c r="B295" s="3" t="s">
        <v>147</v>
      </c>
      <c r="C295" s="3">
        <v>2315</v>
      </c>
      <c r="D295" s="3">
        <v>2524</v>
      </c>
      <c r="E295" s="3">
        <v>2100</v>
      </c>
      <c r="F295" s="3">
        <v>2100</v>
      </c>
      <c r="G295" s="3">
        <v>2100</v>
      </c>
      <c r="H295" s="3">
        <v>2100</v>
      </c>
      <c r="I295" s="3">
        <v>2100</v>
      </c>
      <c r="J295" s="59"/>
    </row>
    <row r="296" spans="1:10" x14ac:dyDescent="0.25">
      <c r="A296" s="3"/>
      <c r="B296" s="3" t="s">
        <v>148</v>
      </c>
      <c r="C296" s="3">
        <v>0</v>
      </c>
      <c r="D296" s="3">
        <v>330.38</v>
      </c>
      <c r="E296" s="3">
        <v>0</v>
      </c>
      <c r="F296" s="3">
        <v>0</v>
      </c>
      <c r="G296" s="3">
        <v>1690</v>
      </c>
      <c r="H296" s="3">
        <v>1690</v>
      </c>
      <c r="I296" s="3">
        <v>1690</v>
      </c>
      <c r="J296" s="59"/>
    </row>
    <row r="297" spans="1:10" x14ac:dyDescent="0.25">
      <c r="A297" s="3"/>
      <c r="B297" s="3" t="s">
        <v>150</v>
      </c>
      <c r="C297" s="3">
        <v>1819.89</v>
      </c>
      <c r="D297" s="3">
        <v>1983.42</v>
      </c>
      <c r="E297" s="3">
        <v>2400</v>
      </c>
      <c r="F297" s="3">
        <v>2400</v>
      </c>
      <c r="G297" s="3">
        <v>2400</v>
      </c>
      <c r="H297" s="3">
        <v>2400</v>
      </c>
      <c r="I297" s="3">
        <v>2400</v>
      </c>
      <c r="J297" s="59"/>
    </row>
    <row r="298" spans="1:10" x14ac:dyDescent="0.25">
      <c r="A298" s="3"/>
      <c r="B298" s="3" t="s">
        <v>152</v>
      </c>
      <c r="C298" s="3">
        <v>2375.75</v>
      </c>
      <c r="D298" s="3">
        <v>2579.35</v>
      </c>
      <c r="E298" s="3">
        <v>3000</v>
      </c>
      <c r="F298" s="3">
        <v>3000</v>
      </c>
      <c r="G298" s="3">
        <v>3640</v>
      </c>
      <c r="H298" s="3">
        <v>3640</v>
      </c>
      <c r="I298" s="3">
        <v>3640</v>
      </c>
      <c r="J298" s="59"/>
    </row>
    <row r="299" spans="1:10" x14ac:dyDescent="0.25">
      <c r="A299" s="3"/>
      <c r="B299" s="3" t="s">
        <v>154</v>
      </c>
      <c r="C299" s="3">
        <v>668.89</v>
      </c>
      <c r="D299" s="3">
        <v>733.62</v>
      </c>
      <c r="E299" s="3">
        <v>750</v>
      </c>
      <c r="F299" s="3">
        <v>750</v>
      </c>
      <c r="G299" s="3">
        <v>865</v>
      </c>
      <c r="H299" s="3">
        <v>865</v>
      </c>
      <c r="I299" s="3">
        <v>865</v>
      </c>
      <c r="J299" s="59"/>
    </row>
    <row r="300" spans="1:10" x14ac:dyDescent="0.25">
      <c r="A300" s="3"/>
      <c r="B300" s="3" t="s">
        <v>156</v>
      </c>
      <c r="C300" s="3">
        <v>6693.35</v>
      </c>
      <c r="D300" s="3">
        <v>7341.21</v>
      </c>
      <c r="E300" s="3">
        <v>7520</v>
      </c>
      <c r="F300" s="3">
        <v>7520</v>
      </c>
      <c r="G300" s="3">
        <v>8635</v>
      </c>
      <c r="H300" s="3">
        <v>8635</v>
      </c>
      <c r="I300" s="3">
        <v>8635</v>
      </c>
      <c r="J300" s="59"/>
    </row>
    <row r="301" spans="1:10" x14ac:dyDescent="0.25">
      <c r="A301" s="3"/>
      <c r="B301" s="3" t="s">
        <v>158</v>
      </c>
      <c r="C301" s="3">
        <v>382.16</v>
      </c>
      <c r="D301" s="3">
        <v>419.09</v>
      </c>
      <c r="E301" s="3">
        <v>430</v>
      </c>
      <c r="F301" s="3">
        <v>430</v>
      </c>
      <c r="G301" s="3">
        <v>500</v>
      </c>
      <c r="H301" s="3">
        <v>500</v>
      </c>
      <c r="I301" s="3">
        <v>500</v>
      </c>
      <c r="J301" s="59"/>
    </row>
    <row r="302" spans="1:10" x14ac:dyDescent="0.25">
      <c r="A302" s="3"/>
      <c r="B302" s="3" t="s">
        <v>160</v>
      </c>
      <c r="C302" s="3">
        <v>1434.19</v>
      </c>
      <c r="D302" s="3">
        <v>1572.84</v>
      </c>
      <c r="E302" s="3">
        <v>1610</v>
      </c>
      <c r="F302" s="3">
        <v>1610</v>
      </c>
      <c r="G302" s="3">
        <v>1850</v>
      </c>
      <c r="H302" s="3">
        <v>1850</v>
      </c>
      <c r="I302" s="3">
        <v>1850</v>
      </c>
      <c r="J302" s="59"/>
    </row>
    <row r="303" spans="1:10" x14ac:dyDescent="0.25">
      <c r="A303" s="3"/>
      <c r="B303" s="3" t="s">
        <v>162</v>
      </c>
      <c r="C303" s="3">
        <v>477.96</v>
      </c>
      <c r="D303" s="3">
        <v>524.09</v>
      </c>
      <c r="E303" s="3">
        <v>540</v>
      </c>
      <c r="F303" s="3">
        <v>540</v>
      </c>
      <c r="G303" s="3">
        <v>620</v>
      </c>
      <c r="H303" s="3">
        <v>620</v>
      </c>
      <c r="I303" s="3">
        <v>620</v>
      </c>
      <c r="J303" s="59"/>
    </row>
    <row r="304" spans="1:10" x14ac:dyDescent="0.25">
      <c r="A304" s="3"/>
      <c r="B304" s="3" t="s">
        <v>164</v>
      </c>
      <c r="C304" s="3">
        <v>2270.69</v>
      </c>
      <c r="D304" s="3">
        <v>2490.4899999999998</v>
      </c>
      <c r="E304" s="3">
        <v>2550</v>
      </c>
      <c r="F304" s="3">
        <v>2550</v>
      </c>
      <c r="G304" s="3">
        <v>2930</v>
      </c>
      <c r="H304" s="3">
        <v>2930</v>
      </c>
      <c r="I304" s="3">
        <v>2930</v>
      </c>
      <c r="J304" s="59"/>
    </row>
    <row r="305" spans="1:10" x14ac:dyDescent="0.25">
      <c r="A305" s="3"/>
      <c r="B305" s="3" t="s">
        <v>166</v>
      </c>
      <c r="C305" s="3">
        <v>597.24</v>
      </c>
      <c r="D305" s="3">
        <v>614.19000000000005</v>
      </c>
      <c r="E305" s="3">
        <v>630</v>
      </c>
      <c r="F305" s="3">
        <v>630</v>
      </c>
      <c r="G305" s="3">
        <v>630</v>
      </c>
      <c r="H305" s="3">
        <v>630</v>
      </c>
      <c r="I305" s="3">
        <v>630</v>
      </c>
      <c r="J305" s="59"/>
    </row>
    <row r="306" spans="1:10" x14ac:dyDescent="0.25">
      <c r="A306" s="3"/>
      <c r="B306" s="3" t="s">
        <v>169</v>
      </c>
      <c r="C306" s="3">
        <v>879.37</v>
      </c>
      <c r="D306" s="3">
        <v>819.94</v>
      </c>
      <c r="E306" s="3">
        <v>700</v>
      </c>
      <c r="F306" s="3">
        <v>1400</v>
      </c>
      <c r="G306" s="3">
        <v>1400</v>
      </c>
      <c r="H306" s="3">
        <v>1400</v>
      </c>
      <c r="I306" s="3">
        <v>1400</v>
      </c>
      <c r="J306" s="59"/>
    </row>
    <row r="307" spans="1:10" x14ac:dyDescent="0.25">
      <c r="A307" s="3"/>
      <c r="B307" s="3" t="s">
        <v>184</v>
      </c>
      <c r="C307" s="3">
        <v>10284.700000000001</v>
      </c>
      <c r="D307" s="3">
        <v>6346.36</v>
      </c>
      <c r="E307" s="3">
        <v>7000</v>
      </c>
      <c r="F307" s="3">
        <v>9600</v>
      </c>
      <c r="G307" s="3">
        <v>9600</v>
      </c>
      <c r="H307" s="3">
        <v>9600</v>
      </c>
      <c r="I307" s="3">
        <v>9600</v>
      </c>
      <c r="J307" s="59"/>
    </row>
    <row r="308" spans="1:10" x14ac:dyDescent="0.25">
      <c r="A308" s="3"/>
      <c r="B308" s="3" t="s">
        <v>171</v>
      </c>
      <c r="C308" s="3">
        <v>852.53</v>
      </c>
      <c r="D308" s="3">
        <v>594.97</v>
      </c>
      <c r="E308" s="3">
        <v>700</v>
      </c>
      <c r="F308" s="3">
        <v>700</v>
      </c>
      <c r="G308" s="3">
        <v>700</v>
      </c>
      <c r="H308" s="3">
        <v>700</v>
      </c>
      <c r="I308" s="3">
        <v>700</v>
      </c>
      <c r="J308" s="59"/>
    </row>
    <row r="309" spans="1:10" x14ac:dyDescent="0.25">
      <c r="A309" s="3"/>
      <c r="B309" s="3" t="s">
        <v>173</v>
      </c>
      <c r="C309" s="3">
        <v>461.4</v>
      </c>
      <c r="D309" s="3">
        <v>437.64</v>
      </c>
      <c r="E309" s="3">
        <v>500</v>
      </c>
      <c r="F309" s="3">
        <v>500</v>
      </c>
      <c r="G309" s="3">
        <v>500</v>
      </c>
      <c r="H309" s="3">
        <v>500</v>
      </c>
      <c r="I309" s="3">
        <v>500</v>
      </c>
      <c r="J309" s="59"/>
    </row>
    <row r="310" spans="1:10" x14ac:dyDescent="0.25">
      <c r="A310" s="3"/>
      <c r="B310" s="3" t="s">
        <v>176</v>
      </c>
      <c r="C310" s="3">
        <v>3324</v>
      </c>
      <c r="D310" s="3">
        <v>5107</v>
      </c>
      <c r="E310" s="3">
        <v>7500</v>
      </c>
      <c r="F310" s="3">
        <v>6746</v>
      </c>
      <c r="G310" s="3">
        <v>8200</v>
      </c>
      <c r="H310" s="3">
        <v>8200</v>
      </c>
      <c r="I310" s="3">
        <v>8200</v>
      </c>
      <c r="J310" s="59"/>
    </row>
    <row r="311" spans="1:10" x14ac:dyDescent="0.25">
      <c r="A311" s="3"/>
      <c r="B311" s="3" t="s">
        <v>177</v>
      </c>
      <c r="C311" s="3">
        <v>1953.81</v>
      </c>
      <c r="D311" s="3">
        <v>3723.17</v>
      </c>
      <c r="E311" s="3">
        <v>1000</v>
      </c>
      <c r="F311" s="3">
        <v>1000</v>
      </c>
      <c r="G311" s="3">
        <v>1000</v>
      </c>
      <c r="H311" s="3">
        <v>1000</v>
      </c>
      <c r="I311" s="3">
        <v>1000</v>
      </c>
      <c r="J311" s="59"/>
    </row>
    <row r="312" spans="1:10" x14ac:dyDescent="0.25">
      <c r="A312" s="3"/>
      <c r="B312" s="3" t="s">
        <v>553</v>
      </c>
      <c r="C312" s="3">
        <v>1998.5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59"/>
    </row>
    <row r="313" spans="1:10" x14ac:dyDescent="0.25">
      <c r="A313" s="3"/>
      <c r="B313" s="3" t="s">
        <v>183</v>
      </c>
      <c r="C313" s="3">
        <v>99.6</v>
      </c>
      <c r="D313" s="3">
        <v>66.400000000000006</v>
      </c>
      <c r="E313" s="3">
        <v>100</v>
      </c>
      <c r="F313" s="3">
        <v>100</v>
      </c>
      <c r="G313" s="3">
        <v>100</v>
      </c>
      <c r="H313" s="3">
        <v>100</v>
      </c>
      <c r="I313" s="3">
        <v>100</v>
      </c>
      <c r="J313" s="59"/>
    </row>
    <row r="314" spans="1:10" x14ac:dyDescent="0.25">
      <c r="A314" s="3"/>
      <c r="B314" s="3" t="s">
        <v>182</v>
      </c>
      <c r="C314" s="3">
        <v>349.97</v>
      </c>
      <c r="D314" s="3">
        <v>350</v>
      </c>
      <c r="E314" s="3">
        <v>350</v>
      </c>
      <c r="F314" s="3">
        <v>350</v>
      </c>
      <c r="G314" s="3">
        <v>350</v>
      </c>
      <c r="H314" s="3">
        <v>350</v>
      </c>
      <c r="I314" s="3">
        <v>350</v>
      </c>
      <c r="J314" s="59"/>
    </row>
    <row r="315" spans="1:10" x14ac:dyDescent="0.25">
      <c r="A315" s="3"/>
      <c r="B315" s="3" t="s">
        <v>181</v>
      </c>
      <c r="C315" s="3">
        <v>99</v>
      </c>
      <c r="D315" s="3">
        <v>0</v>
      </c>
      <c r="E315" s="3">
        <v>100</v>
      </c>
      <c r="F315" s="3">
        <v>0</v>
      </c>
      <c r="G315" s="3">
        <v>0</v>
      </c>
      <c r="H315" s="3">
        <v>0</v>
      </c>
      <c r="I315" s="3">
        <v>0</v>
      </c>
      <c r="J315" s="59"/>
    </row>
    <row r="316" spans="1:10" x14ac:dyDescent="0.25">
      <c r="A316" s="3"/>
      <c r="B316" s="3" t="s">
        <v>187</v>
      </c>
      <c r="C316" s="3">
        <v>4000</v>
      </c>
      <c r="D316" s="3">
        <v>2000</v>
      </c>
      <c r="E316" s="3">
        <v>0</v>
      </c>
      <c r="F316" s="3">
        <v>1500</v>
      </c>
      <c r="G316" s="3">
        <v>0</v>
      </c>
      <c r="H316" s="3">
        <v>0</v>
      </c>
      <c r="I316" s="3">
        <v>0</v>
      </c>
      <c r="J316" s="59"/>
    </row>
    <row r="317" spans="1:10" x14ac:dyDescent="0.25">
      <c r="A317" s="3"/>
      <c r="B317" s="3" t="s">
        <v>188</v>
      </c>
      <c r="C317" s="3">
        <v>1114.2</v>
      </c>
      <c r="D317" s="3">
        <v>2710.3</v>
      </c>
      <c r="E317" s="3">
        <v>4000</v>
      </c>
      <c r="F317" s="3">
        <v>4000</v>
      </c>
      <c r="G317" s="3">
        <v>3000</v>
      </c>
      <c r="H317" s="3">
        <v>3000</v>
      </c>
      <c r="I317" s="3">
        <v>3000</v>
      </c>
      <c r="J317" s="59"/>
    </row>
    <row r="318" spans="1:10" x14ac:dyDescent="0.25">
      <c r="A318" s="3"/>
      <c r="B318" s="3" t="s">
        <v>554</v>
      </c>
      <c r="C318" s="3">
        <v>2008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59"/>
    </row>
    <row r="319" spans="1:10" x14ac:dyDescent="0.25">
      <c r="A319" s="3"/>
      <c r="B319" s="3" t="s">
        <v>190</v>
      </c>
      <c r="C319" s="3">
        <v>291.2</v>
      </c>
      <c r="D319" s="3">
        <v>1479.26</v>
      </c>
      <c r="E319" s="3">
        <v>500</v>
      </c>
      <c r="F319" s="3">
        <v>500</v>
      </c>
      <c r="G319" s="3">
        <v>1000</v>
      </c>
      <c r="H319" s="3">
        <v>1000</v>
      </c>
      <c r="I319" s="3">
        <v>1000</v>
      </c>
      <c r="J319" s="59"/>
    </row>
    <row r="320" spans="1:10" x14ac:dyDescent="0.25">
      <c r="A320" s="3"/>
      <c r="B320" s="3" t="s">
        <v>192</v>
      </c>
      <c r="C320" s="3">
        <v>1459.8</v>
      </c>
      <c r="D320" s="3">
        <v>2746.82</v>
      </c>
      <c r="E320" s="3">
        <v>3675</v>
      </c>
      <c r="F320" s="3">
        <v>3675</v>
      </c>
      <c r="G320" s="3">
        <v>3640</v>
      </c>
      <c r="H320" s="3">
        <v>3640</v>
      </c>
      <c r="I320" s="3">
        <v>3640</v>
      </c>
      <c r="J320" s="59"/>
    </row>
    <row r="321" spans="1:10" x14ac:dyDescent="0.25">
      <c r="A321" s="3"/>
      <c r="B321" s="3" t="s">
        <v>540</v>
      </c>
      <c r="C321" s="3">
        <v>172.86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59"/>
    </row>
    <row r="322" spans="1:10" x14ac:dyDescent="0.25">
      <c r="A322" s="3"/>
      <c r="B322" s="3" t="s">
        <v>194</v>
      </c>
      <c r="C322" s="3">
        <v>624.54999999999995</v>
      </c>
      <c r="D322" s="3">
        <v>671.32</v>
      </c>
      <c r="E322" s="3">
        <v>740</v>
      </c>
      <c r="F322" s="3">
        <v>740</v>
      </c>
      <c r="G322" s="3">
        <v>840</v>
      </c>
      <c r="H322" s="3">
        <v>840</v>
      </c>
      <c r="I322" s="3">
        <v>840</v>
      </c>
      <c r="J322" s="59"/>
    </row>
    <row r="323" spans="1:10" x14ac:dyDescent="0.25">
      <c r="A323" s="3"/>
      <c r="B323" s="3" t="s">
        <v>196</v>
      </c>
      <c r="C323" s="3">
        <v>448.57</v>
      </c>
      <c r="D323" s="3">
        <v>0</v>
      </c>
      <c r="E323" s="3">
        <v>10</v>
      </c>
      <c r="F323" s="3">
        <v>10</v>
      </c>
      <c r="G323" s="3">
        <v>100</v>
      </c>
      <c r="H323" s="3">
        <v>100</v>
      </c>
      <c r="I323" s="3">
        <v>100</v>
      </c>
      <c r="J323" s="59"/>
    </row>
    <row r="324" spans="1:10" x14ac:dyDescent="0.25">
      <c r="A324" s="3"/>
      <c r="B324" s="3" t="s">
        <v>541</v>
      </c>
      <c r="C324" s="3">
        <v>0</v>
      </c>
      <c r="D324" s="3">
        <v>0</v>
      </c>
      <c r="E324" s="3">
        <v>0</v>
      </c>
      <c r="F324" s="3">
        <v>0</v>
      </c>
      <c r="G324" s="3">
        <v>1320</v>
      </c>
      <c r="H324" s="3">
        <v>1320</v>
      </c>
      <c r="I324" s="3">
        <v>1320</v>
      </c>
      <c r="J324" s="59"/>
    </row>
    <row r="325" spans="1:10" x14ac:dyDescent="0.25">
      <c r="A325" s="3"/>
      <c r="B325" s="3" t="s">
        <v>198</v>
      </c>
      <c r="C325" s="3">
        <v>76.150000000000006</v>
      </c>
      <c r="D325" s="3">
        <v>0</v>
      </c>
      <c r="E325" s="3">
        <v>10</v>
      </c>
      <c r="F325" s="3">
        <v>10</v>
      </c>
      <c r="G325" s="3">
        <v>50</v>
      </c>
      <c r="H325" s="3">
        <v>50</v>
      </c>
      <c r="I325" s="3">
        <v>50</v>
      </c>
      <c r="J325" s="59"/>
    </row>
    <row r="326" spans="1:10" x14ac:dyDescent="0.25">
      <c r="A326" s="3"/>
      <c r="B326" s="12" t="s">
        <v>203</v>
      </c>
      <c r="C326" s="12">
        <v>94580.67</v>
      </c>
      <c r="D326" s="12">
        <f>SUM(D292:D325)</f>
        <v>97651.400000000009</v>
      </c>
      <c r="E326" s="12">
        <f>SUM(E292:E325)</f>
        <v>99983</v>
      </c>
      <c r="F326" s="12">
        <f>SUM(F292:F325)</f>
        <v>103929</v>
      </c>
      <c r="G326" s="12">
        <f>SUM(G292:G325)</f>
        <v>114278</v>
      </c>
      <c r="H326" s="12">
        <f>SUM(H292:H325)</f>
        <v>114278</v>
      </c>
      <c r="I326" s="12">
        <f>SUM(I292:I325)</f>
        <v>114278</v>
      </c>
      <c r="J326" s="60"/>
    </row>
    <row r="327" spans="1:10" x14ac:dyDescent="0.25">
      <c r="A327" s="4"/>
      <c r="B327" s="10" t="s">
        <v>199</v>
      </c>
      <c r="C327" s="10">
        <v>208579.01</v>
      </c>
      <c r="D327" s="10">
        <v>199699.22</v>
      </c>
      <c r="E327" s="10">
        <f>E326+E291</f>
        <v>210973</v>
      </c>
      <c r="F327" s="10">
        <f>F326+F291</f>
        <v>217162</v>
      </c>
      <c r="G327" s="10">
        <f>G326+G291</f>
        <v>233398</v>
      </c>
      <c r="H327" s="10">
        <f>H326+H291</f>
        <v>233398</v>
      </c>
      <c r="I327" s="10">
        <f>I326+I291</f>
        <v>233398</v>
      </c>
      <c r="J327" s="61"/>
    </row>
    <row r="328" spans="1:10" x14ac:dyDescent="0.25">
      <c r="A328" s="4" t="s">
        <v>200</v>
      </c>
      <c r="B328" s="4" t="s">
        <v>201</v>
      </c>
      <c r="C328" s="4"/>
      <c r="D328" s="4"/>
      <c r="E328" s="3"/>
      <c r="F328" s="3"/>
      <c r="G328" s="3"/>
      <c r="H328" s="3"/>
      <c r="I328" s="3"/>
      <c r="J328" s="59"/>
    </row>
    <row r="329" spans="1:10" x14ac:dyDescent="0.25">
      <c r="A329" s="3"/>
      <c r="B329" s="3" t="s">
        <v>204</v>
      </c>
      <c r="C329" s="3"/>
      <c r="D329" s="3"/>
      <c r="E329" s="3"/>
      <c r="F329" s="3"/>
      <c r="G329" s="3"/>
      <c r="H329" s="3"/>
      <c r="I329" s="3"/>
      <c r="J329" s="59"/>
    </row>
    <row r="330" spans="1:10" x14ac:dyDescent="0.25">
      <c r="A330" s="3"/>
      <c r="B330" s="3" t="s">
        <v>69</v>
      </c>
      <c r="C330" s="3">
        <v>27705.21</v>
      </c>
      <c r="D330" s="3">
        <v>27523.13</v>
      </c>
      <c r="E330" s="3">
        <v>30400</v>
      </c>
      <c r="F330" s="3">
        <v>30400</v>
      </c>
      <c r="G330" s="3">
        <v>30600</v>
      </c>
      <c r="H330" s="3">
        <v>30600</v>
      </c>
      <c r="I330" s="3">
        <v>30600</v>
      </c>
      <c r="J330" s="59"/>
    </row>
    <row r="331" spans="1:10" x14ac:dyDescent="0.25">
      <c r="A331" s="3"/>
      <c r="B331" s="3" t="s">
        <v>71</v>
      </c>
      <c r="C331" s="3">
        <v>1146.5999999999999</v>
      </c>
      <c r="D331" s="3">
        <v>1041.3</v>
      </c>
      <c r="E331" s="3">
        <v>936</v>
      </c>
      <c r="F331" s="3">
        <v>936</v>
      </c>
      <c r="G331" s="3">
        <v>1170</v>
      </c>
      <c r="H331" s="3">
        <v>1170</v>
      </c>
      <c r="I331" s="3">
        <v>1170</v>
      </c>
      <c r="J331" s="59"/>
    </row>
    <row r="332" spans="1:10" x14ac:dyDescent="0.25">
      <c r="A332" s="3"/>
      <c r="B332" s="3" t="s">
        <v>205</v>
      </c>
      <c r="C332" s="3">
        <v>1874.15</v>
      </c>
      <c r="D332" s="3">
        <v>1656</v>
      </c>
      <c r="E332" s="3">
        <v>1470</v>
      </c>
      <c r="F332" s="3">
        <v>1470</v>
      </c>
      <c r="G332" s="3">
        <v>1500</v>
      </c>
      <c r="H332" s="3">
        <v>1500</v>
      </c>
      <c r="I332" s="3">
        <v>1500</v>
      </c>
      <c r="J332" s="59"/>
    </row>
    <row r="333" spans="1:10" x14ac:dyDescent="0.25">
      <c r="A333" s="3"/>
      <c r="B333" s="3" t="s">
        <v>578</v>
      </c>
      <c r="C333" s="3"/>
      <c r="D333" s="3"/>
      <c r="E333" s="3"/>
      <c r="F333" s="3"/>
      <c r="G333" s="3">
        <v>700</v>
      </c>
      <c r="H333" s="3">
        <v>700</v>
      </c>
      <c r="I333" s="3">
        <v>700</v>
      </c>
      <c r="J333" s="59"/>
    </row>
    <row r="334" spans="1:10" x14ac:dyDescent="0.25">
      <c r="A334" s="3"/>
      <c r="B334" s="3" t="s">
        <v>206</v>
      </c>
      <c r="C334" s="3">
        <v>3083.91</v>
      </c>
      <c r="D334" s="3">
        <v>3053.29</v>
      </c>
      <c r="E334" s="3">
        <v>3280</v>
      </c>
      <c r="F334" s="3">
        <v>3280</v>
      </c>
      <c r="G334" s="3">
        <v>2680</v>
      </c>
      <c r="H334" s="3">
        <v>2680</v>
      </c>
      <c r="I334" s="3">
        <v>2680</v>
      </c>
      <c r="J334" s="59"/>
    </row>
    <row r="335" spans="1:10" x14ac:dyDescent="0.25">
      <c r="A335" s="3"/>
      <c r="B335" s="3" t="s">
        <v>4</v>
      </c>
      <c r="C335" s="3">
        <v>429.89</v>
      </c>
      <c r="D335" s="3">
        <v>422.81</v>
      </c>
      <c r="E335" s="3">
        <v>460</v>
      </c>
      <c r="F335" s="3">
        <v>460</v>
      </c>
      <c r="G335" s="3">
        <v>475</v>
      </c>
      <c r="H335" s="3">
        <v>475</v>
      </c>
      <c r="I335" s="3">
        <v>475</v>
      </c>
      <c r="J335" s="59"/>
    </row>
    <row r="336" spans="1:10" x14ac:dyDescent="0.25">
      <c r="A336" s="3"/>
      <c r="B336" s="3" t="s">
        <v>5</v>
      </c>
      <c r="C336" s="3">
        <v>4301.51</v>
      </c>
      <c r="D336" s="3">
        <v>4258.45</v>
      </c>
      <c r="E336" s="3">
        <v>4600</v>
      </c>
      <c r="F336" s="3">
        <v>4600</v>
      </c>
      <c r="G336" s="3">
        <v>4720</v>
      </c>
      <c r="H336" s="3">
        <v>4720</v>
      </c>
      <c r="I336" s="3">
        <v>4720</v>
      </c>
      <c r="J336" s="59"/>
    </row>
    <row r="337" spans="1:10" x14ac:dyDescent="0.25">
      <c r="A337" s="3"/>
      <c r="B337" s="3" t="s">
        <v>6</v>
      </c>
      <c r="C337" s="3">
        <v>245.53</v>
      </c>
      <c r="D337" s="3">
        <v>243.15</v>
      </c>
      <c r="E337" s="3">
        <v>260</v>
      </c>
      <c r="F337" s="3">
        <v>260</v>
      </c>
      <c r="G337" s="3">
        <v>270</v>
      </c>
      <c r="H337" s="3">
        <v>270</v>
      </c>
      <c r="I337" s="3">
        <v>270</v>
      </c>
      <c r="J337" s="59"/>
    </row>
    <row r="338" spans="1:10" x14ac:dyDescent="0.25">
      <c r="A338" s="3"/>
      <c r="B338" s="3" t="s">
        <v>7</v>
      </c>
      <c r="C338" s="3">
        <v>921.52</v>
      </c>
      <c r="D338" s="3">
        <v>912.29</v>
      </c>
      <c r="E338" s="3">
        <v>985</v>
      </c>
      <c r="F338" s="3">
        <v>985</v>
      </c>
      <c r="G338" s="3">
        <v>1020</v>
      </c>
      <c r="H338" s="3">
        <v>1020</v>
      </c>
      <c r="I338" s="3">
        <v>1020</v>
      </c>
      <c r="J338" s="59"/>
    </row>
    <row r="339" spans="1:10" x14ac:dyDescent="0.25">
      <c r="A339" s="3"/>
      <c r="B339" s="3" t="s">
        <v>8</v>
      </c>
      <c r="C339" s="3">
        <v>307.02</v>
      </c>
      <c r="D339" s="3">
        <v>301.98</v>
      </c>
      <c r="E339" s="3">
        <v>330</v>
      </c>
      <c r="F339" s="3">
        <v>330</v>
      </c>
      <c r="G339" s="3">
        <v>340</v>
      </c>
      <c r="H339" s="3">
        <v>340</v>
      </c>
      <c r="I339" s="3">
        <v>340</v>
      </c>
      <c r="J339" s="59"/>
    </row>
    <row r="340" spans="1:10" x14ac:dyDescent="0.25">
      <c r="A340" s="3"/>
      <c r="B340" s="3" t="s">
        <v>9</v>
      </c>
      <c r="C340" s="3">
        <v>1459.16</v>
      </c>
      <c r="D340" s="3">
        <v>1444.64</v>
      </c>
      <c r="E340" s="3">
        <v>1560</v>
      </c>
      <c r="F340" s="3">
        <v>1560</v>
      </c>
      <c r="G340" s="3">
        <v>1605</v>
      </c>
      <c r="H340" s="3">
        <v>1605</v>
      </c>
      <c r="I340" s="3">
        <v>1605</v>
      </c>
      <c r="J340" s="59"/>
    </row>
    <row r="341" spans="1:10" x14ac:dyDescent="0.25">
      <c r="A341" s="3"/>
      <c r="B341" s="3" t="s">
        <v>74</v>
      </c>
      <c r="C341" s="3">
        <v>113.8</v>
      </c>
      <c r="D341" s="3">
        <v>115.84</v>
      </c>
      <c r="E341" s="3">
        <v>120</v>
      </c>
      <c r="F341" s="3">
        <v>120</v>
      </c>
      <c r="G341" s="3">
        <v>120</v>
      </c>
      <c r="H341" s="3">
        <v>120</v>
      </c>
      <c r="I341" s="3">
        <v>120</v>
      </c>
      <c r="J341" s="59"/>
    </row>
    <row r="342" spans="1:10" x14ac:dyDescent="0.25">
      <c r="A342" s="3"/>
      <c r="B342" s="3" t="s">
        <v>53</v>
      </c>
      <c r="C342" s="3">
        <v>4993.6400000000003</v>
      </c>
      <c r="D342" s="3">
        <v>3999.69</v>
      </c>
      <c r="E342" s="3">
        <v>4000</v>
      </c>
      <c r="F342" s="3">
        <v>4000</v>
      </c>
      <c r="G342" s="3">
        <v>4000</v>
      </c>
      <c r="H342" s="3">
        <v>4000</v>
      </c>
      <c r="I342" s="3">
        <v>4000</v>
      </c>
      <c r="J342" s="59"/>
    </row>
    <row r="343" spans="1:10" x14ac:dyDescent="0.25">
      <c r="A343" s="3"/>
      <c r="B343" s="3" t="s">
        <v>56</v>
      </c>
      <c r="C343" s="3">
        <v>2485.5</v>
      </c>
      <c r="D343" s="3">
        <v>2893.84</v>
      </c>
      <c r="E343" s="3">
        <v>5500</v>
      </c>
      <c r="F343" s="3">
        <v>5500</v>
      </c>
      <c r="G343" s="3">
        <v>3000</v>
      </c>
      <c r="H343" s="3">
        <v>3000</v>
      </c>
      <c r="I343" s="3">
        <v>3000</v>
      </c>
      <c r="J343" s="59"/>
    </row>
    <row r="344" spans="1:10" x14ac:dyDescent="0.25">
      <c r="A344" s="3"/>
      <c r="B344" s="3" t="s">
        <v>595</v>
      </c>
      <c r="C344" s="3">
        <v>0</v>
      </c>
      <c r="D344" s="3">
        <v>0</v>
      </c>
      <c r="E344" s="3">
        <v>0</v>
      </c>
      <c r="F344" s="3">
        <v>2760</v>
      </c>
      <c r="G344" s="3">
        <v>0</v>
      </c>
      <c r="H344" s="3">
        <v>0</v>
      </c>
      <c r="I344" s="3">
        <v>0</v>
      </c>
      <c r="J344" s="59"/>
    </row>
    <row r="345" spans="1:10" x14ac:dyDescent="0.25">
      <c r="A345" s="3"/>
      <c r="B345" s="3" t="s">
        <v>57</v>
      </c>
      <c r="C345" s="3">
        <v>194.67</v>
      </c>
      <c r="D345" s="3">
        <v>140.44</v>
      </c>
      <c r="E345" s="3">
        <v>200</v>
      </c>
      <c r="F345" s="3">
        <v>200</v>
      </c>
      <c r="G345" s="3">
        <v>200</v>
      </c>
      <c r="H345" s="3">
        <v>200</v>
      </c>
      <c r="I345" s="3">
        <v>200</v>
      </c>
      <c r="J345" s="59"/>
    </row>
    <row r="346" spans="1:10" x14ac:dyDescent="0.25">
      <c r="A346" s="3"/>
      <c r="B346" s="3" t="s">
        <v>59</v>
      </c>
      <c r="C346" s="3">
        <v>285.14</v>
      </c>
      <c r="D346" s="3">
        <v>4017.25</v>
      </c>
      <c r="E346" s="3">
        <v>1000</v>
      </c>
      <c r="F346" s="3">
        <v>1000</v>
      </c>
      <c r="G346" s="3">
        <v>1500</v>
      </c>
      <c r="H346" s="3">
        <v>1500</v>
      </c>
      <c r="I346" s="3">
        <v>1500</v>
      </c>
      <c r="J346" s="59"/>
    </row>
    <row r="347" spans="1:10" x14ac:dyDescent="0.25">
      <c r="A347" s="3"/>
      <c r="B347" s="3" t="s">
        <v>61</v>
      </c>
      <c r="C347" s="3">
        <v>130</v>
      </c>
      <c r="D347" s="3">
        <v>746.75</v>
      </c>
      <c r="E347" s="3">
        <v>200</v>
      </c>
      <c r="F347" s="3">
        <v>200</v>
      </c>
      <c r="G347" s="3">
        <v>250</v>
      </c>
      <c r="H347" s="3">
        <v>250</v>
      </c>
      <c r="I347" s="3">
        <v>250</v>
      </c>
      <c r="J347" s="59"/>
    </row>
    <row r="348" spans="1:10" x14ac:dyDescent="0.25">
      <c r="A348" s="3"/>
      <c r="B348" s="3" t="s">
        <v>17</v>
      </c>
      <c r="C348" s="3">
        <v>1483.56</v>
      </c>
      <c r="D348" s="3">
        <v>2097.14</v>
      </c>
      <c r="E348" s="3">
        <v>2625</v>
      </c>
      <c r="F348" s="3">
        <v>2625</v>
      </c>
      <c r="G348" s="3">
        <v>2600</v>
      </c>
      <c r="H348" s="3">
        <v>2600</v>
      </c>
      <c r="I348" s="3">
        <v>2600</v>
      </c>
      <c r="J348" s="59"/>
    </row>
    <row r="349" spans="1:10" x14ac:dyDescent="0.25">
      <c r="A349" s="3"/>
      <c r="B349" s="3" t="s">
        <v>22</v>
      </c>
      <c r="C349" s="3">
        <v>409.23</v>
      </c>
      <c r="D349" s="3">
        <v>408.37</v>
      </c>
      <c r="E349" s="3">
        <v>450</v>
      </c>
      <c r="F349" s="3">
        <v>450</v>
      </c>
      <c r="G349" s="3">
        <v>470</v>
      </c>
      <c r="H349" s="3">
        <v>470</v>
      </c>
      <c r="I349" s="3">
        <v>470</v>
      </c>
      <c r="J349" s="59"/>
    </row>
    <row r="350" spans="1:10" x14ac:dyDescent="0.25">
      <c r="A350" s="3"/>
      <c r="B350" s="3" t="s">
        <v>62</v>
      </c>
      <c r="C350" s="3">
        <v>0</v>
      </c>
      <c r="D350" s="3">
        <v>197.64</v>
      </c>
      <c r="E350" s="3">
        <v>10</v>
      </c>
      <c r="F350" s="3">
        <v>10</v>
      </c>
      <c r="G350" s="3">
        <v>10</v>
      </c>
      <c r="H350" s="3">
        <v>10</v>
      </c>
      <c r="I350" s="3">
        <v>10</v>
      </c>
      <c r="J350" s="59"/>
    </row>
    <row r="351" spans="1:10" x14ac:dyDescent="0.25">
      <c r="A351" s="3"/>
      <c r="B351" s="3" t="s">
        <v>76</v>
      </c>
      <c r="C351" s="3">
        <v>0</v>
      </c>
      <c r="D351" s="3">
        <v>0</v>
      </c>
      <c r="E351" s="3">
        <v>10</v>
      </c>
      <c r="F351" s="3">
        <v>10</v>
      </c>
      <c r="G351" s="3">
        <v>10</v>
      </c>
      <c r="H351" s="3">
        <v>10</v>
      </c>
      <c r="I351" s="3">
        <v>10</v>
      </c>
      <c r="J351" s="59"/>
    </row>
    <row r="352" spans="1:10" x14ac:dyDescent="0.25">
      <c r="A352" s="3"/>
      <c r="B352" s="3" t="s">
        <v>207</v>
      </c>
      <c r="C352" s="3">
        <v>3498.1</v>
      </c>
      <c r="D352" s="3">
        <v>4085.35</v>
      </c>
      <c r="E352" s="3">
        <v>4100</v>
      </c>
      <c r="F352" s="3">
        <v>4100</v>
      </c>
      <c r="G352" s="3">
        <v>4100</v>
      </c>
      <c r="H352" s="3">
        <v>4100</v>
      </c>
      <c r="I352" s="3">
        <v>4100</v>
      </c>
      <c r="J352" s="59"/>
    </row>
    <row r="353" spans="1:10" x14ac:dyDescent="0.25">
      <c r="A353" s="3"/>
      <c r="B353" s="12" t="s">
        <v>208</v>
      </c>
      <c r="C353" s="12">
        <f t="shared" ref="C353:E353" si="18">SUM(C330:C352)</f>
        <v>55068.139999999992</v>
      </c>
      <c r="D353" s="12">
        <f>SUM(D330:D352)</f>
        <v>59559.350000000006</v>
      </c>
      <c r="E353" s="12">
        <f t="shared" si="18"/>
        <v>62496</v>
      </c>
      <c r="F353" s="12">
        <f t="shared" ref="F353" si="19">SUM(F330:F352)</f>
        <v>65256</v>
      </c>
      <c r="G353" s="12">
        <f>SUM(G330:G352)</f>
        <v>61340</v>
      </c>
      <c r="H353" s="12">
        <f>SUM(H330:H352)</f>
        <v>61340</v>
      </c>
      <c r="I353" s="12">
        <f>SUM(I330:I352)</f>
        <v>61340</v>
      </c>
      <c r="J353" s="60"/>
    </row>
    <row r="354" spans="1:10" x14ac:dyDescent="0.25">
      <c r="A354" s="3"/>
      <c r="B354" s="12" t="s">
        <v>209</v>
      </c>
      <c r="C354" s="12"/>
      <c r="D354" s="12"/>
      <c r="E354" s="3"/>
      <c r="F354" s="3"/>
      <c r="G354" s="3"/>
      <c r="H354" s="3"/>
      <c r="I354" s="3"/>
      <c r="J354" s="59"/>
    </row>
    <row r="355" spans="1:10" x14ac:dyDescent="0.25">
      <c r="A355" s="3"/>
      <c r="B355" s="3" t="s">
        <v>69</v>
      </c>
      <c r="C355" s="3">
        <v>5042.0200000000004</v>
      </c>
      <c r="D355" s="3">
        <v>5209.93</v>
      </c>
      <c r="E355" s="3">
        <v>5380</v>
      </c>
      <c r="F355" s="3">
        <v>5380</v>
      </c>
      <c r="G355" s="3">
        <v>5600</v>
      </c>
      <c r="H355" s="3">
        <v>5600</v>
      </c>
      <c r="I355" s="3">
        <v>5600</v>
      </c>
      <c r="J355" s="59"/>
    </row>
    <row r="356" spans="1:10" x14ac:dyDescent="0.25">
      <c r="A356" s="3"/>
      <c r="B356" s="3" t="s">
        <v>71</v>
      </c>
      <c r="C356" s="3">
        <v>234</v>
      </c>
      <c r="D356" s="3">
        <v>234</v>
      </c>
      <c r="E356" s="3">
        <v>234</v>
      </c>
      <c r="F356" s="3">
        <v>234</v>
      </c>
      <c r="G356" s="3">
        <v>234</v>
      </c>
      <c r="H356" s="3">
        <v>234</v>
      </c>
      <c r="I356" s="3">
        <v>234</v>
      </c>
      <c r="J356" s="59"/>
    </row>
    <row r="357" spans="1:10" x14ac:dyDescent="0.25">
      <c r="A357" s="3"/>
      <c r="B357" s="3" t="s">
        <v>205</v>
      </c>
      <c r="C357" s="3">
        <v>240</v>
      </c>
      <c r="D357" s="3">
        <v>310</v>
      </c>
      <c r="E357" s="3">
        <v>300</v>
      </c>
      <c r="F357" s="3">
        <v>300</v>
      </c>
      <c r="G357" s="3">
        <v>300</v>
      </c>
      <c r="H357" s="3">
        <v>300</v>
      </c>
      <c r="I357" s="3">
        <v>300</v>
      </c>
      <c r="J357" s="59"/>
    </row>
    <row r="358" spans="1:10" x14ac:dyDescent="0.25">
      <c r="A358" s="3"/>
      <c r="B358" s="3" t="s">
        <v>206</v>
      </c>
      <c r="C358" s="3">
        <v>560</v>
      </c>
      <c r="D358" s="3">
        <v>576.65</v>
      </c>
      <c r="E358" s="3">
        <v>590</v>
      </c>
      <c r="F358" s="3">
        <v>590</v>
      </c>
      <c r="G358" s="3">
        <v>640</v>
      </c>
      <c r="H358" s="3">
        <v>640</v>
      </c>
      <c r="I358" s="3">
        <v>640</v>
      </c>
      <c r="J358" s="59"/>
    </row>
    <row r="359" spans="1:10" x14ac:dyDescent="0.25">
      <c r="A359" s="3"/>
      <c r="B359" s="3" t="s">
        <v>4</v>
      </c>
      <c r="C359" s="3">
        <v>77.19</v>
      </c>
      <c r="D359" s="3">
        <v>79.489999999999995</v>
      </c>
      <c r="E359" s="3">
        <v>96</v>
      </c>
      <c r="F359" s="3">
        <v>96</v>
      </c>
      <c r="G359" s="3">
        <v>90</v>
      </c>
      <c r="H359" s="3">
        <v>90</v>
      </c>
      <c r="I359" s="3">
        <v>90</v>
      </c>
      <c r="J359" s="59"/>
    </row>
    <row r="360" spans="1:10" x14ac:dyDescent="0.25">
      <c r="A360" s="3"/>
      <c r="B360" s="3" t="s">
        <v>5</v>
      </c>
      <c r="C360" s="3">
        <v>901.28</v>
      </c>
      <c r="D360" s="3">
        <v>944.51</v>
      </c>
      <c r="E360" s="3">
        <v>956</v>
      </c>
      <c r="F360" s="3">
        <v>956</v>
      </c>
      <c r="G360" s="3">
        <v>900</v>
      </c>
      <c r="H360" s="3">
        <v>900</v>
      </c>
      <c r="I360" s="3">
        <v>900</v>
      </c>
      <c r="J360" s="59"/>
    </row>
    <row r="361" spans="1:10" x14ac:dyDescent="0.25">
      <c r="A361" s="3"/>
      <c r="B361" s="3" t="s">
        <v>6</v>
      </c>
      <c r="C361" s="3">
        <v>51.45</v>
      </c>
      <c r="D361" s="3">
        <v>53.87</v>
      </c>
      <c r="E361" s="3">
        <v>54</v>
      </c>
      <c r="F361" s="3">
        <v>54</v>
      </c>
      <c r="G361" s="3">
        <v>60</v>
      </c>
      <c r="H361" s="3">
        <v>60</v>
      </c>
      <c r="I361" s="3">
        <v>60</v>
      </c>
      <c r="J361" s="59"/>
    </row>
    <row r="362" spans="1:10" x14ac:dyDescent="0.25">
      <c r="A362" s="3"/>
      <c r="B362" s="3" t="s">
        <v>7</v>
      </c>
      <c r="C362" s="3">
        <v>193.06</v>
      </c>
      <c r="D362" s="3">
        <v>202.35</v>
      </c>
      <c r="E362" s="3">
        <v>200</v>
      </c>
      <c r="F362" s="3">
        <v>200</v>
      </c>
      <c r="G362" s="3">
        <v>200</v>
      </c>
      <c r="H362" s="3">
        <v>200</v>
      </c>
      <c r="I362" s="3">
        <v>200</v>
      </c>
      <c r="J362" s="59"/>
    </row>
    <row r="363" spans="1:10" x14ac:dyDescent="0.25">
      <c r="A363" s="3"/>
      <c r="B363" s="3" t="s">
        <v>8</v>
      </c>
      <c r="C363" s="3">
        <v>55.1</v>
      </c>
      <c r="D363" s="3">
        <v>56.82</v>
      </c>
      <c r="E363" s="3">
        <v>60</v>
      </c>
      <c r="F363" s="3">
        <v>60</v>
      </c>
      <c r="G363" s="3">
        <v>70</v>
      </c>
      <c r="H363" s="3">
        <v>70</v>
      </c>
      <c r="I363" s="3">
        <v>70</v>
      </c>
      <c r="J363" s="59"/>
    </row>
    <row r="364" spans="1:10" x14ac:dyDescent="0.25">
      <c r="A364" s="3"/>
      <c r="B364" s="3" t="s">
        <v>9</v>
      </c>
      <c r="C364" s="3">
        <v>305.75</v>
      </c>
      <c r="D364" s="3">
        <v>320.43</v>
      </c>
      <c r="E364" s="3">
        <v>330</v>
      </c>
      <c r="F364" s="3">
        <v>330</v>
      </c>
      <c r="G364" s="3">
        <v>310</v>
      </c>
      <c r="H364" s="3">
        <v>310</v>
      </c>
      <c r="I364" s="3">
        <v>310</v>
      </c>
      <c r="J364" s="59"/>
    </row>
    <row r="365" spans="1:10" x14ac:dyDescent="0.25">
      <c r="A365" s="3"/>
      <c r="B365" s="3" t="s">
        <v>74</v>
      </c>
      <c r="C365" s="3">
        <v>84</v>
      </c>
      <c r="D365" s="3">
        <v>84</v>
      </c>
      <c r="E365" s="3">
        <v>84</v>
      </c>
      <c r="F365" s="3">
        <v>84</v>
      </c>
      <c r="G365" s="3">
        <v>84</v>
      </c>
      <c r="H365" s="3">
        <v>84</v>
      </c>
      <c r="I365" s="3">
        <v>84</v>
      </c>
      <c r="J365" s="59"/>
    </row>
    <row r="366" spans="1:10" x14ac:dyDescent="0.25">
      <c r="A366" s="3"/>
      <c r="B366" s="3" t="s">
        <v>53</v>
      </c>
      <c r="C366" s="3">
        <v>2409.08</v>
      </c>
      <c r="D366" s="3">
        <v>2220.5700000000002</v>
      </c>
      <c r="E366" s="3">
        <v>2400</v>
      </c>
      <c r="F366" s="3">
        <v>2400</v>
      </c>
      <c r="G366" s="3">
        <v>2400</v>
      </c>
      <c r="H366" s="3">
        <v>2400</v>
      </c>
      <c r="I366" s="3">
        <v>2400</v>
      </c>
      <c r="J366" s="59"/>
    </row>
    <row r="367" spans="1:10" x14ac:dyDescent="0.25">
      <c r="A367" s="3"/>
      <c r="B367" s="3" t="s">
        <v>56</v>
      </c>
      <c r="C367" s="3">
        <v>2762.13</v>
      </c>
      <c r="D367" s="3">
        <v>2924.69</v>
      </c>
      <c r="E367" s="3">
        <v>2500</v>
      </c>
      <c r="F367" s="3">
        <v>2500</v>
      </c>
      <c r="G367" s="3">
        <v>2000</v>
      </c>
      <c r="H367" s="3">
        <v>2000</v>
      </c>
      <c r="I367" s="3">
        <v>2000</v>
      </c>
      <c r="J367" s="59"/>
    </row>
    <row r="368" spans="1:10" x14ac:dyDescent="0.25">
      <c r="A368" s="3"/>
      <c r="B368" s="3" t="s">
        <v>595</v>
      </c>
      <c r="C368" s="3">
        <v>0</v>
      </c>
      <c r="D368" s="3">
        <v>0</v>
      </c>
      <c r="E368" s="3">
        <v>0</v>
      </c>
      <c r="F368" s="3">
        <v>1380</v>
      </c>
      <c r="G368" s="3">
        <v>0</v>
      </c>
      <c r="H368" s="3">
        <v>0</v>
      </c>
      <c r="I368" s="3">
        <v>0</v>
      </c>
      <c r="J368" s="59"/>
    </row>
    <row r="369" spans="1:10" x14ac:dyDescent="0.25">
      <c r="A369" s="3"/>
      <c r="B369" s="3" t="s">
        <v>57</v>
      </c>
      <c r="C369" s="3">
        <v>50</v>
      </c>
      <c r="D369" s="3">
        <v>100</v>
      </c>
      <c r="E369" s="3">
        <v>100</v>
      </c>
      <c r="F369" s="3">
        <v>100</v>
      </c>
      <c r="G369" s="3">
        <v>100</v>
      </c>
      <c r="H369" s="3">
        <v>100</v>
      </c>
      <c r="I369" s="3">
        <v>100</v>
      </c>
      <c r="J369" s="59"/>
    </row>
    <row r="370" spans="1:10" x14ac:dyDescent="0.25">
      <c r="A370" s="3"/>
      <c r="B370" s="3" t="s">
        <v>59</v>
      </c>
      <c r="C370" s="3">
        <v>2441.1</v>
      </c>
      <c r="D370" s="3">
        <v>520</v>
      </c>
      <c r="E370" s="3">
        <v>1300</v>
      </c>
      <c r="F370" s="3">
        <v>1300</v>
      </c>
      <c r="G370" s="3">
        <v>1500</v>
      </c>
      <c r="H370" s="3">
        <v>1500</v>
      </c>
      <c r="I370" s="3">
        <v>1500</v>
      </c>
      <c r="J370" s="59"/>
    </row>
    <row r="371" spans="1:10" x14ac:dyDescent="0.25">
      <c r="A371" s="3"/>
      <c r="B371" s="3" t="s">
        <v>555</v>
      </c>
      <c r="C371" s="3">
        <v>99.9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59"/>
    </row>
    <row r="372" spans="1:10" x14ac:dyDescent="0.25">
      <c r="A372" s="3"/>
      <c r="B372" s="3" t="s">
        <v>61</v>
      </c>
      <c r="C372" s="3">
        <v>73</v>
      </c>
      <c r="D372" s="3">
        <v>58.16</v>
      </c>
      <c r="E372" s="3">
        <v>100</v>
      </c>
      <c r="F372" s="3">
        <v>100</v>
      </c>
      <c r="G372" s="3">
        <v>100</v>
      </c>
      <c r="H372" s="3">
        <v>100</v>
      </c>
      <c r="I372" s="3">
        <v>100</v>
      </c>
      <c r="J372" s="59"/>
    </row>
    <row r="373" spans="1:10" x14ac:dyDescent="0.25">
      <c r="A373" s="3"/>
      <c r="B373" s="3" t="s">
        <v>17</v>
      </c>
      <c r="C373" s="3">
        <v>204.12</v>
      </c>
      <c r="D373" s="3">
        <v>722.72</v>
      </c>
      <c r="E373" s="3">
        <v>525</v>
      </c>
      <c r="F373" s="3">
        <v>525</v>
      </c>
      <c r="G373" s="3">
        <v>520</v>
      </c>
      <c r="H373" s="3">
        <v>520</v>
      </c>
      <c r="I373" s="3">
        <v>520</v>
      </c>
      <c r="J373" s="59"/>
    </row>
    <row r="374" spans="1:10" x14ac:dyDescent="0.25">
      <c r="A374" s="3"/>
      <c r="B374" s="3" t="s">
        <v>22</v>
      </c>
      <c r="C374" s="3">
        <v>76.77</v>
      </c>
      <c r="D374" s="3">
        <v>78.069999999999993</v>
      </c>
      <c r="E374" s="3">
        <v>78</v>
      </c>
      <c r="F374" s="3">
        <v>78</v>
      </c>
      <c r="G374" s="3">
        <v>90</v>
      </c>
      <c r="H374" s="3">
        <v>90</v>
      </c>
      <c r="I374" s="3">
        <v>90</v>
      </c>
      <c r="J374" s="59"/>
    </row>
    <row r="375" spans="1:10" x14ac:dyDescent="0.25">
      <c r="A375" s="3"/>
      <c r="B375" s="3" t="s">
        <v>62</v>
      </c>
      <c r="C375" s="3">
        <v>922.2</v>
      </c>
      <c r="D375" s="3">
        <v>993</v>
      </c>
      <c r="E375" s="3">
        <v>900</v>
      </c>
      <c r="F375" s="3">
        <v>900</v>
      </c>
      <c r="G375" s="3">
        <v>1000</v>
      </c>
      <c r="H375" s="3">
        <v>1000</v>
      </c>
      <c r="I375" s="3">
        <v>1000</v>
      </c>
      <c r="J375" s="59"/>
    </row>
    <row r="376" spans="1:10" x14ac:dyDescent="0.25">
      <c r="A376" s="3"/>
      <c r="B376" s="3" t="s">
        <v>76</v>
      </c>
      <c r="C376" s="3">
        <v>0</v>
      </c>
      <c r="D376" s="3">
        <v>0</v>
      </c>
      <c r="E376" s="3">
        <v>10</v>
      </c>
      <c r="F376" s="3">
        <v>10</v>
      </c>
      <c r="G376" s="3">
        <v>10</v>
      </c>
      <c r="H376" s="3">
        <v>10</v>
      </c>
      <c r="I376" s="3">
        <v>10</v>
      </c>
      <c r="J376" s="59"/>
    </row>
    <row r="377" spans="1:10" x14ac:dyDescent="0.25">
      <c r="A377" s="3"/>
      <c r="B377" s="3" t="s">
        <v>207</v>
      </c>
      <c r="C377" s="3">
        <v>1266.21</v>
      </c>
      <c r="D377" s="3">
        <v>958</v>
      </c>
      <c r="E377" s="3">
        <v>700</v>
      </c>
      <c r="F377" s="3">
        <v>700</v>
      </c>
      <c r="G377" s="3">
        <v>700</v>
      </c>
      <c r="H377" s="3">
        <v>700</v>
      </c>
      <c r="I377" s="3">
        <v>700</v>
      </c>
      <c r="J377" s="59"/>
    </row>
    <row r="378" spans="1:10" x14ac:dyDescent="0.25">
      <c r="A378" s="3"/>
      <c r="B378" s="12" t="s">
        <v>210</v>
      </c>
      <c r="C378" s="12">
        <f t="shared" ref="C378:E378" si="20">SUM(C355:C377)</f>
        <v>18048.36</v>
      </c>
      <c r="D378" s="12">
        <f>SUM(D355:D377)</f>
        <v>16647.260000000002</v>
      </c>
      <c r="E378" s="12">
        <f t="shared" si="20"/>
        <v>16897</v>
      </c>
      <c r="F378" s="12">
        <f t="shared" ref="F378" si="21">SUM(F355:F377)</f>
        <v>18277</v>
      </c>
      <c r="G378" s="12">
        <f>SUM(G355:G377)</f>
        <v>16908</v>
      </c>
      <c r="H378" s="12">
        <f>SUM(H355:H377)</f>
        <v>16908</v>
      </c>
      <c r="I378" s="12">
        <f>SUM(I355:I377)</f>
        <v>16908</v>
      </c>
      <c r="J378" s="60"/>
    </row>
    <row r="379" spans="1:10" x14ac:dyDescent="0.25">
      <c r="A379" s="3"/>
      <c r="B379" s="12" t="s">
        <v>211</v>
      </c>
      <c r="C379" s="12"/>
      <c r="D379" s="12"/>
      <c r="E379" s="3"/>
      <c r="F379" s="3"/>
      <c r="G379" s="3"/>
      <c r="H379" s="3"/>
      <c r="I379" s="3"/>
      <c r="J379" s="59"/>
    </row>
    <row r="380" spans="1:10" x14ac:dyDescent="0.25">
      <c r="A380" s="3"/>
      <c r="B380" s="3" t="s">
        <v>69</v>
      </c>
      <c r="C380" s="3">
        <v>15105.67</v>
      </c>
      <c r="D380" s="3">
        <v>8746.0499999999993</v>
      </c>
      <c r="E380" s="3">
        <v>16410</v>
      </c>
      <c r="F380" s="3">
        <v>16410</v>
      </c>
      <c r="G380" s="3">
        <v>17100</v>
      </c>
      <c r="H380" s="3">
        <v>17100</v>
      </c>
      <c r="I380" s="3">
        <v>17100</v>
      </c>
      <c r="J380" s="59"/>
    </row>
    <row r="381" spans="1:10" x14ac:dyDescent="0.25">
      <c r="A381" s="3"/>
      <c r="B381" s="3" t="s">
        <v>71</v>
      </c>
      <c r="C381" s="3">
        <v>702</v>
      </c>
      <c r="D381" s="3">
        <v>421.2</v>
      </c>
      <c r="E381" s="3">
        <v>702</v>
      </c>
      <c r="F381" s="3">
        <v>702</v>
      </c>
      <c r="G381" s="3">
        <v>702</v>
      </c>
      <c r="H381" s="3">
        <v>702</v>
      </c>
      <c r="I381" s="3">
        <v>702</v>
      </c>
      <c r="J381" s="59"/>
    </row>
    <row r="382" spans="1:10" x14ac:dyDescent="0.25">
      <c r="A382" s="3"/>
      <c r="B382" s="3" t="s">
        <v>205</v>
      </c>
      <c r="C382" s="3">
        <v>810</v>
      </c>
      <c r="D382" s="3">
        <v>732.6</v>
      </c>
      <c r="E382" s="3">
        <v>900</v>
      </c>
      <c r="F382" s="3">
        <v>900</v>
      </c>
      <c r="G382" s="3">
        <v>900</v>
      </c>
      <c r="H382" s="3">
        <v>900</v>
      </c>
      <c r="I382" s="3">
        <v>900</v>
      </c>
      <c r="J382" s="59"/>
    </row>
    <row r="383" spans="1:10" x14ac:dyDescent="0.25">
      <c r="A383" s="3"/>
      <c r="B383" s="3" t="s">
        <v>73</v>
      </c>
      <c r="C383" s="3">
        <v>0</v>
      </c>
      <c r="D383" s="3">
        <v>175.9</v>
      </c>
      <c r="E383" s="3">
        <v>0</v>
      </c>
      <c r="F383" s="3">
        <v>0</v>
      </c>
      <c r="G383" s="3">
        <v>500</v>
      </c>
      <c r="H383" s="3">
        <v>500</v>
      </c>
      <c r="I383" s="3">
        <v>500</v>
      </c>
      <c r="J383" s="59"/>
    </row>
    <row r="384" spans="1:10" x14ac:dyDescent="0.25">
      <c r="A384" s="3"/>
      <c r="B384" s="3" t="s">
        <v>206</v>
      </c>
      <c r="C384" s="3">
        <v>1682.45</v>
      </c>
      <c r="D384" s="3">
        <v>1019.59</v>
      </c>
      <c r="E384" s="3">
        <v>1801</v>
      </c>
      <c r="F384" s="3">
        <v>1801</v>
      </c>
      <c r="G384" s="3">
        <v>1900</v>
      </c>
      <c r="H384" s="3">
        <v>1900</v>
      </c>
      <c r="I384" s="3">
        <v>1900</v>
      </c>
      <c r="J384" s="59"/>
    </row>
    <row r="385" spans="1:10" x14ac:dyDescent="0.25">
      <c r="A385" s="3"/>
      <c r="B385" s="3" t="s">
        <v>212</v>
      </c>
      <c r="C385" s="3">
        <v>13.12</v>
      </c>
      <c r="D385" s="3">
        <v>0</v>
      </c>
      <c r="E385" s="3">
        <v>6</v>
      </c>
      <c r="F385" s="3">
        <v>6</v>
      </c>
      <c r="G385" s="3">
        <v>20</v>
      </c>
      <c r="H385" s="3">
        <v>20</v>
      </c>
      <c r="I385" s="3">
        <v>20</v>
      </c>
      <c r="J385" s="59"/>
    </row>
    <row r="386" spans="1:10" x14ac:dyDescent="0.25">
      <c r="A386" s="3"/>
      <c r="B386" s="3" t="s">
        <v>4</v>
      </c>
      <c r="C386" s="3">
        <v>232.4</v>
      </c>
      <c r="D386" s="3">
        <v>140.96</v>
      </c>
      <c r="E386" s="3">
        <v>253</v>
      </c>
      <c r="F386" s="3">
        <v>253</v>
      </c>
      <c r="G386" s="3">
        <v>270</v>
      </c>
      <c r="H386" s="3">
        <v>270</v>
      </c>
      <c r="I386" s="3">
        <v>270</v>
      </c>
      <c r="J386" s="59"/>
    </row>
    <row r="387" spans="1:10" x14ac:dyDescent="0.25">
      <c r="A387" s="3"/>
      <c r="B387" s="3" t="s">
        <v>5</v>
      </c>
      <c r="C387" s="3">
        <v>2344.79</v>
      </c>
      <c r="D387" s="3">
        <v>1455.79</v>
      </c>
      <c r="E387" s="3">
        <v>2522</v>
      </c>
      <c r="F387" s="3">
        <v>2522</v>
      </c>
      <c r="G387" s="3">
        <v>2700</v>
      </c>
      <c r="H387" s="3">
        <v>2700</v>
      </c>
      <c r="I387" s="3">
        <v>2700</v>
      </c>
      <c r="J387" s="59"/>
    </row>
    <row r="388" spans="1:10" x14ac:dyDescent="0.25">
      <c r="A388" s="3"/>
      <c r="B388" s="3" t="s">
        <v>6</v>
      </c>
      <c r="C388" s="3">
        <v>133.81</v>
      </c>
      <c r="D388" s="3">
        <v>83.11</v>
      </c>
      <c r="E388" s="3">
        <v>144</v>
      </c>
      <c r="F388" s="3">
        <v>144</v>
      </c>
      <c r="G388" s="3">
        <v>155</v>
      </c>
      <c r="H388" s="3">
        <v>155</v>
      </c>
      <c r="I388" s="3">
        <v>155</v>
      </c>
      <c r="J388" s="59"/>
    </row>
    <row r="389" spans="1:10" x14ac:dyDescent="0.25">
      <c r="A389" s="3"/>
      <c r="B389" s="3" t="s">
        <v>7</v>
      </c>
      <c r="C389" s="3">
        <v>502.37</v>
      </c>
      <c r="D389" s="3">
        <v>302.22000000000003</v>
      </c>
      <c r="E389" s="3">
        <v>540</v>
      </c>
      <c r="F389" s="3">
        <v>540</v>
      </c>
      <c r="G389" s="3">
        <v>580</v>
      </c>
      <c r="H389" s="3">
        <v>580</v>
      </c>
      <c r="I389" s="3">
        <v>580</v>
      </c>
      <c r="J389" s="59"/>
    </row>
    <row r="390" spans="1:10" x14ac:dyDescent="0.25">
      <c r="A390" s="3"/>
      <c r="B390" s="3" t="s">
        <v>8</v>
      </c>
      <c r="C390" s="3">
        <v>166.09</v>
      </c>
      <c r="D390" s="3">
        <v>100.68</v>
      </c>
      <c r="E390" s="3">
        <v>180</v>
      </c>
      <c r="F390" s="3">
        <v>180</v>
      </c>
      <c r="G390" s="3">
        <v>200</v>
      </c>
      <c r="H390" s="3">
        <v>200</v>
      </c>
      <c r="I390" s="3">
        <v>200</v>
      </c>
      <c r="J390" s="59"/>
    </row>
    <row r="391" spans="1:10" x14ac:dyDescent="0.25">
      <c r="A391" s="3"/>
      <c r="B391" s="3" t="s">
        <v>9</v>
      </c>
      <c r="C391" s="3">
        <v>795.35</v>
      </c>
      <c r="D391" s="3">
        <v>493.87</v>
      </c>
      <c r="E391" s="3">
        <v>856</v>
      </c>
      <c r="F391" s="3">
        <v>856</v>
      </c>
      <c r="G391" s="3">
        <v>915</v>
      </c>
      <c r="H391" s="3">
        <v>915</v>
      </c>
      <c r="I391" s="3">
        <v>915</v>
      </c>
      <c r="J391" s="59"/>
    </row>
    <row r="392" spans="1:10" x14ac:dyDescent="0.25">
      <c r="A392" s="3"/>
      <c r="B392" s="3" t="s">
        <v>74</v>
      </c>
      <c r="C392" s="3">
        <v>207.56</v>
      </c>
      <c r="D392" s="3">
        <v>121.49</v>
      </c>
      <c r="E392" s="3">
        <v>200</v>
      </c>
      <c r="F392" s="3">
        <v>200</v>
      </c>
      <c r="G392" s="3">
        <v>230</v>
      </c>
      <c r="H392" s="3">
        <v>230</v>
      </c>
      <c r="I392" s="3">
        <v>230</v>
      </c>
      <c r="J392" s="59"/>
    </row>
    <row r="393" spans="1:10" x14ac:dyDescent="0.25">
      <c r="A393" s="3"/>
      <c r="B393" s="3" t="s">
        <v>53</v>
      </c>
      <c r="C393" s="3">
        <v>0</v>
      </c>
      <c r="D393" s="3">
        <v>0</v>
      </c>
      <c r="E393" s="3">
        <v>0</v>
      </c>
      <c r="F393" s="3">
        <v>1000</v>
      </c>
      <c r="G393" s="3">
        <v>3000</v>
      </c>
      <c r="H393" s="3">
        <v>3000</v>
      </c>
      <c r="I393" s="3">
        <v>3000</v>
      </c>
      <c r="J393" s="59"/>
    </row>
    <row r="394" spans="1:10" x14ac:dyDescent="0.25">
      <c r="A394" s="3"/>
      <c r="B394" s="3" t="s">
        <v>56</v>
      </c>
      <c r="C394" s="3">
        <v>2566.88</v>
      </c>
      <c r="D394" s="3">
        <v>1431.81</v>
      </c>
      <c r="E394" s="3">
        <v>4000</v>
      </c>
      <c r="F394" s="3">
        <v>4000</v>
      </c>
      <c r="G394" s="3">
        <v>3000</v>
      </c>
      <c r="H394" s="3">
        <v>3000</v>
      </c>
      <c r="I394" s="3">
        <v>3000</v>
      </c>
      <c r="J394" s="59"/>
    </row>
    <row r="395" spans="1:10" x14ac:dyDescent="0.25">
      <c r="A395" s="3"/>
      <c r="B395" s="3" t="s">
        <v>595</v>
      </c>
      <c r="C395" s="3">
        <v>0</v>
      </c>
      <c r="D395" s="3">
        <v>0</v>
      </c>
      <c r="E395" s="3">
        <v>0</v>
      </c>
      <c r="F395" s="3">
        <v>1380</v>
      </c>
      <c r="G395" s="3">
        <v>0</v>
      </c>
      <c r="H395" s="3">
        <v>0</v>
      </c>
      <c r="I395" s="3">
        <v>0</v>
      </c>
      <c r="J395" s="59"/>
    </row>
    <row r="396" spans="1:10" x14ac:dyDescent="0.25">
      <c r="A396" s="3"/>
      <c r="B396" s="3" t="s">
        <v>57</v>
      </c>
      <c r="C396" s="3">
        <v>35.44</v>
      </c>
      <c r="D396" s="3">
        <v>76.64</v>
      </c>
      <c r="E396" s="3">
        <v>150</v>
      </c>
      <c r="F396" s="3">
        <v>150</v>
      </c>
      <c r="G396" s="3">
        <v>150</v>
      </c>
      <c r="H396" s="3">
        <v>150</v>
      </c>
      <c r="I396" s="3">
        <v>150</v>
      </c>
      <c r="J396" s="59"/>
    </row>
    <row r="397" spans="1:10" x14ac:dyDescent="0.25">
      <c r="A397" s="3"/>
      <c r="B397" s="3" t="s">
        <v>59</v>
      </c>
      <c r="C397" s="3">
        <v>1455.62</v>
      </c>
      <c r="D397" s="3">
        <v>384.6</v>
      </c>
      <c r="E397" s="3">
        <v>5000</v>
      </c>
      <c r="F397" s="3">
        <v>5000</v>
      </c>
      <c r="G397" s="3">
        <v>1500</v>
      </c>
      <c r="H397" s="3">
        <v>1500</v>
      </c>
      <c r="I397" s="3">
        <v>1500</v>
      </c>
      <c r="J397" s="59"/>
    </row>
    <row r="398" spans="1:10" x14ac:dyDescent="0.25">
      <c r="A398" s="3"/>
      <c r="B398" s="3" t="s">
        <v>61</v>
      </c>
      <c r="C398" s="3">
        <v>220.74</v>
      </c>
      <c r="D398" s="3">
        <v>307.14999999999998</v>
      </c>
      <c r="E398" s="3">
        <v>300</v>
      </c>
      <c r="F398" s="3">
        <v>300</v>
      </c>
      <c r="G398" s="3">
        <v>300</v>
      </c>
      <c r="H398" s="3">
        <v>300</v>
      </c>
      <c r="I398" s="3">
        <v>300</v>
      </c>
      <c r="J398" s="59"/>
    </row>
    <row r="399" spans="1:10" x14ac:dyDescent="0.25">
      <c r="A399" s="3"/>
      <c r="B399" s="3" t="s">
        <v>17</v>
      </c>
      <c r="C399" s="3">
        <v>1255.32</v>
      </c>
      <c r="D399" s="3">
        <v>1127.3</v>
      </c>
      <c r="E399" s="3">
        <v>1575</v>
      </c>
      <c r="F399" s="3">
        <v>1575</v>
      </c>
      <c r="G399" s="3">
        <v>1560</v>
      </c>
      <c r="H399" s="3">
        <v>1560</v>
      </c>
      <c r="I399" s="3">
        <v>1560</v>
      </c>
      <c r="J399" s="59"/>
    </row>
    <row r="400" spans="1:10" x14ac:dyDescent="0.25">
      <c r="A400" s="3"/>
      <c r="B400" s="3" t="s">
        <v>22</v>
      </c>
      <c r="C400" s="3">
        <v>222.34</v>
      </c>
      <c r="D400" s="3">
        <v>138.88</v>
      </c>
      <c r="E400" s="3">
        <v>248</v>
      </c>
      <c r="F400" s="3">
        <v>248</v>
      </c>
      <c r="G400" s="3">
        <v>270</v>
      </c>
      <c r="H400" s="3">
        <v>270</v>
      </c>
      <c r="I400" s="3">
        <v>270</v>
      </c>
      <c r="J400" s="59"/>
    </row>
    <row r="401" spans="1:10" x14ac:dyDescent="0.25">
      <c r="A401" s="3"/>
      <c r="B401" s="3" t="s">
        <v>62</v>
      </c>
      <c r="C401" s="3">
        <v>131.25</v>
      </c>
      <c r="D401" s="3">
        <v>323.10000000000002</v>
      </c>
      <c r="E401" s="3">
        <v>100</v>
      </c>
      <c r="F401" s="3">
        <v>100</v>
      </c>
      <c r="G401" s="3">
        <v>100</v>
      </c>
      <c r="H401" s="3">
        <v>100</v>
      </c>
      <c r="I401" s="3">
        <v>100</v>
      </c>
      <c r="J401" s="59"/>
    </row>
    <row r="402" spans="1:10" x14ac:dyDescent="0.25">
      <c r="A402" s="3"/>
      <c r="B402" s="3" t="s">
        <v>76</v>
      </c>
      <c r="C402" s="3">
        <v>176.15</v>
      </c>
      <c r="D402" s="3">
        <v>140.68</v>
      </c>
      <c r="E402" s="3">
        <v>100</v>
      </c>
      <c r="F402" s="3">
        <v>100</v>
      </c>
      <c r="G402" s="3">
        <v>100</v>
      </c>
      <c r="H402" s="3">
        <v>100</v>
      </c>
      <c r="I402" s="3">
        <v>100</v>
      </c>
      <c r="J402" s="59"/>
    </row>
    <row r="403" spans="1:10" x14ac:dyDescent="0.25">
      <c r="A403" s="3"/>
      <c r="B403" s="3" t="s">
        <v>207</v>
      </c>
      <c r="C403" s="3">
        <v>640.20000000000005</v>
      </c>
      <c r="D403" s="3">
        <v>649.54999999999995</v>
      </c>
      <c r="E403" s="3">
        <v>700</v>
      </c>
      <c r="F403" s="3">
        <v>700</v>
      </c>
      <c r="G403" s="3">
        <v>700</v>
      </c>
      <c r="H403" s="3">
        <v>700</v>
      </c>
      <c r="I403" s="3">
        <v>700</v>
      </c>
      <c r="J403" s="59"/>
    </row>
    <row r="404" spans="1:10" x14ac:dyDescent="0.25">
      <c r="A404" s="3"/>
      <c r="B404" s="9" t="s">
        <v>544</v>
      </c>
      <c r="C404" s="9"/>
      <c r="D404" s="9">
        <v>2677.28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59"/>
    </row>
    <row r="405" spans="1:10" x14ac:dyDescent="0.25">
      <c r="A405" s="3"/>
      <c r="B405" s="9" t="s">
        <v>556</v>
      </c>
      <c r="C405" s="9">
        <v>5996.8</v>
      </c>
      <c r="D405" s="9">
        <v>0</v>
      </c>
      <c r="E405" s="9">
        <v>0</v>
      </c>
      <c r="F405" s="9">
        <v>0</v>
      </c>
      <c r="G405" s="9">
        <v>20000</v>
      </c>
      <c r="H405" s="9">
        <v>20000</v>
      </c>
      <c r="I405" s="9">
        <v>20000</v>
      </c>
      <c r="J405" s="59"/>
    </row>
    <row r="406" spans="1:10" x14ac:dyDescent="0.25">
      <c r="A406" s="3"/>
      <c r="B406" s="12" t="s">
        <v>213</v>
      </c>
      <c r="C406" s="12">
        <f t="shared" ref="C406:E406" si="22">SUM(C380:C405)</f>
        <v>35396.350000000006</v>
      </c>
      <c r="D406" s="12">
        <f>SUM(D380:D405)</f>
        <v>21050.449999999997</v>
      </c>
      <c r="E406" s="12">
        <f t="shared" si="22"/>
        <v>36687</v>
      </c>
      <c r="F406" s="12">
        <f t="shared" ref="F406" si="23">SUM(F380:F405)</f>
        <v>39067</v>
      </c>
      <c r="G406" s="12">
        <f>SUM(G380:G405)</f>
        <v>56852</v>
      </c>
      <c r="H406" s="12">
        <f>SUM(H380:H405)</f>
        <v>56852</v>
      </c>
      <c r="I406" s="12">
        <f>SUM(I380:I405)</f>
        <v>56852</v>
      </c>
      <c r="J406" s="60"/>
    </row>
    <row r="407" spans="1:10" x14ac:dyDescent="0.25">
      <c r="A407" s="3"/>
      <c r="B407" s="12" t="s">
        <v>214</v>
      </c>
      <c r="C407" s="12"/>
      <c r="D407" s="12"/>
      <c r="E407" s="3"/>
      <c r="F407" s="3"/>
      <c r="G407" s="3"/>
      <c r="H407" s="3"/>
      <c r="I407" s="3"/>
      <c r="J407" s="59"/>
    </row>
    <row r="408" spans="1:10" x14ac:dyDescent="0.25">
      <c r="A408" s="3"/>
      <c r="B408" s="3" t="s">
        <v>69</v>
      </c>
      <c r="C408" s="3">
        <v>0</v>
      </c>
      <c r="D408" s="3">
        <v>5830.71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59"/>
    </row>
    <row r="409" spans="1:10" x14ac:dyDescent="0.25">
      <c r="A409" s="3"/>
      <c r="B409" s="3" t="s">
        <v>71</v>
      </c>
      <c r="C409" s="3">
        <v>0</v>
      </c>
      <c r="D409" s="3">
        <v>280.8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59"/>
    </row>
    <row r="410" spans="1:10" x14ac:dyDescent="0.25">
      <c r="A410" s="3"/>
      <c r="B410" s="3" t="s">
        <v>205</v>
      </c>
      <c r="C410" s="3">
        <v>0</v>
      </c>
      <c r="D410" s="3">
        <v>488.4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59"/>
    </row>
    <row r="411" spans="1:10" x14ac:dyDescent="0.25">
      <c r="A411" s="3"/>
      <c r="B411" s="3" t="s">
        <v>73</v>
      </c>
      <c r="C411" s="3">
        <v>0</v>
      </c>
      <c r="D411" s="3">
        <v>117.27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59"/>
    </row>
    <row r="412" spans="1:10" x14ac:dyDescent="0.25">
      <c r="A412" s="3"/>
      <c r="B412" s="3" t="s">
        <v>206</v>
      </c>
      <c r="C412" s="3">
        <v>0</v>
      </c>
      <c r="D412" s="3">
        <v>679.83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59"/>
    </row>
    <row r="413" spans="1:10" x14ac:dyDescent="0.25">
      <c r="A413" s="1"/>
      <c r="B413" s="3" t="s">
        <v>212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59"/>
    </row>
    <row r="414" spans="1:10" x14ac:dyDescent="0.25">
      <c r="A414" s="1"/>
      <c r="B414" s="3" t="s">
        <v>4</v>
      </c>
      <c r="C414" s="3">
        <v>0</v>
      </c>
      <c r="D414" s="3">
        <v>93.96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59"/>
    </row>
    <row r="415" spans="1:10" x14ac:dyDescent="0.25">
      <c r="A415" s="1"/>
      <c r="B415" s="3" t="s">
        <v>5</v>
      </c>
      <c r="C415" s="3">
        <v>0</v>
      </c>
      <c r="D415" s="3">
        <v>970.54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59"/>
    </row>
    <row r="416" spans="1:10" x14ac:dyDescent="0.25">
      <c r="A416" s="1"/>
      <c r="B416" s="3" t="s">
        <v>6</v>
      </c>
      <c r="C416" s="3">
        <v>0</v>
      </c>
      <c r="D416" s="3">
        <v>55.38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59"/>
    </row>
    <row r="417" spans="1:10" x14ac:dyDescent="0.25">
      <c r="A417" s="1"/>
      <c r="B417" s="3" t="s">
        <v>7</v>
      </c>
      <c r="C417" s="3">
        <v>0</v>
      </c>
      <c r="D417" s="3">
        <v>201.47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59"/>
    </row>
    <row r="418" spans="1:10" x14ac:dyDescent="0.25">
      <c r="A418" s="1"/>
      <c r="B418" s="3" t="s">
        <v>8</v>
      </c>
      <c r="C418" s="3">
        <v>0</v>
      </c>
      <c r="D418" s="3">
        <v>67.150000000000006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59"/>
    </row>
    <row r="419" spans="1:10" x14ac:dyDescent="0.25">
      <c r="A419" s="1"/>
      <c r="B419" s="3" t="s">
        <v>9</v>
      </c>
      <c r="C419" s="3">
        <v>0</v>
      </c>
      <c r="D419" s="3">
        <v>329.22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59"/>
    </row>
    <row r="420" spans="1:10" x14ac:dyDescent="0.25">
      <c r="A420" s="1"/>
      <c r="B420" s="3" t="s">
        <v>74</v>
      </c>
      <c r="C420" s="3">
        <v>0</v>
      </c>
      <c r="D420" s="3">
        <v>81.02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59"/>
    </row>
    <row r="421" spans="1:10" x14ac:dyDescent="0.25">
      <c r="A421" s="1"/>
      <c r="B421" s="3" t="s">
        <v>56</v>
      </c>
      <c r="C421" s="3">
        <v>0</v>
      </c>
      <c r="D421" s="3">
        <v>434.45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59"/>
    </row>
    <row r="422" spans="1:10" x14ac:dyDescent="0.25">
      <c r="A422" s="1"/>
      <c r="B422" s="3" t="s">
        <v>57</v>
      </c>
      <c r="C422" s="3">
        <v>0</v>
      </c>
      <c r="D422" s="3">
        <v>17.899999999999999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59"/>
    </row>
    <row r="423" spans="1:10" x14ac:dyDescent="0.25">
      <c r="A423" s="1"/>
      <c r="B423" s="3" t="s">
        <v>59</v>
      </c>
      <c r="C423" s="3">
        <v>0</v>
      </c>
      <c r="D423" s="3">
        <v>256.39999999999998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59"/>
    </row>
    <row r="424" spans="1:10" x14ac:dyDescent="0.25">
      <c r="A424" s="1"/>
      <c r="B424" s="3" t="s">
        <v>61</v>
      </c>
      <c r="C424" s="3">
        <v>0</v>
      </c>
      <c r="D424" s="3">
        <v>152.6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59"/>
    </row>
    <row r="425" spans="1:10" x14ac:dyDescent="0.25">
      <c r="A425" s="1"/>
      <c r="B425" s="3" t="s">
        <v>17</v>
      </c>
      <c r="C425" s="3">
        <v>0</v>
      </c>
      <c r="D425" s="3">
        <v>730.52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59"/>
    </row>
    <row r="426" spans="1:10" x14ac:dyDescent="0.25">
      <c r="A426" s="1"/>
      <c r="B426" s="3" t="s">
        <v>22</v>
      </c>
      <c r="C426" s="3">
        <v>0</v>
      </c>
      <c r="D426" s="3">
        <v>92.59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59"/>
    </row>
    <row r="427" spans="1:10" x14ac:dyDescent="0.25">
      <c r="A427" s="1"/>
      <c r="B427" s="3" t="s">
        <v>62</v>
      </c>
      <c r="C427" s="3">
        <v>0</v>
      </c>
      <c r="D427" s="3">
        <v>215.4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59"/>
    </row>
    <row r="428" spans="1:10" x14ac:dyDescent="0.25">
      <c r="A428" s="1"/>
      <c r="B428" s="3" t="s">
        <v>76</v>
      </c>
      <c r="C428" s="3">
        <v>0</v>
      </c>
      <c r="D428" s="3">
        <v>93.8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59"/>
    </row>
    <row r="429" spans="1:10" x14ac:dyDescent="0.25">
      <c r="A429" s="1"/>
      <c r="B429" s="3" t="s">
        <v>207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59"/>
    </row>
    <row r="430" spans="1:10" x14ac:dyDescent="0.25">
      <c r="A430" s="1"/>
      <c r="B430" s="12" t="s">
        <v>215</v>
      </c>
      <c r="C430" s="12">
        <v>0</v>
      </c>
      <c r="D430" s="12">
        <f>SUM(D408:D429)</f>
        <v>11189.409999999998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59"/>
    </row>
    <row r="431" spans="1:10" x14ac:dyDescent="0.25">
      <c r="A431" s="1"/>
      <c r="B431" s="10" t="s">
        <v>216</v>
      </c>
      <c r="C431" s="10">
        <f>C353+C378+C406</f>
        <v>108512.85</v>
      </c>
      <c r="D431" s="10">
        <v>108446.47</v>
      </c>
      <c r="E431" s="10">
        <f>E353+E378+E406+E430</f>
        <v>116080</v>
      </c>
      <c r="F431" s="10">
        <f>F353+F378+F406+F430</f>
        <v>122600</v>
      </c>
      <c r="G431" s="10">
        <f>G353+G378+G406+G430</f>
        <v>135100</v>
      </c>
      <c r="H431" s="10">
        <f>H353+H378+H406+H430</f>
        <v>135100</v>
      </c>
      <c r="I431" s="10">
        <f>I353+I378+I406+I430</f>
        <v>135100</v>
      </c>
      <c r="J431" s="61"/>
    </row>
    <row r="432" spans="1:10" x14ac:dyDescent="0.25">
      <c r="A432" s="4" t="s">
        <v>217</v>
      </c>
      <c r="B432" s="4" t="s">
        <v>218</v>
      </c>
      <c r="C432" s="4"/>
      <c r="D432" s="4"/>
      <c r="E432" s="3"/>
      <c r="F432" s="3"/>
      <c r="G432" s="3"/>
      <c r="H432" s="3"/>
      <c r="I432" s="3"/>
      <c r="J432" s="59"/>
    </row>
    <row r="433" spans="1:10" x14ac:dyDescent="0.25">
      <c r="A433" s="4"/>
      <c r="B433" s="3" t="s">
        <v>522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59"/>
    </row>
    <row r="434" spans="1:10" x14ac:dyDescent="0.25">
      <c r="A434" s="1"/>
      <c r="B434" s="3" t="s">
        <v>219</v>
      </c>
      <c r="C434" s="3">
        <v>713.8</v>
      </c>
      <c r="D434" s="3">
        <v>564.4</v>
      </c>
      <c r="E434" s="3">
        <v>700</v>
      </c>
      <c r="F434" s="3">
        <v>700</v>
      </c>
      <c r="G434" s="3">
        <v>400</v>
      </c>
      <c r="H434" s="3">
        <v>400</v>
      </c>
      <c r="I434" s="3">
        <v>400</v>
      </c>
      <c r="J434" s="59"/>
    </row>
    <row r="435" spans="1:10" x14ac:dyDescent="0.25">
      <c r="A435" s="1"/>
      <c r="B435" s="10" t="s">
        <v>220</v>
      </c>
      <c r="C435" s="10">
        <f>SUM(C433:C434)</f>
        <v>713.8</v>
      </c>
      <c r="D435" s="10">
        <v>564.4</v>
      </c>
      <c r="E435" s="10">
        <f>SUM(E434)</f>
        <v>700</v>
      </c>
      <c r="F435" s="10">
        <f>SUM(F433:F434)</f>
        <v>700</v>
      </c>
      <c r="G435" s="10">
        <f>SUM(G433:G434)</f>
        <v>400</v>
      </c>
      <c r="H435" s="10">
        <f>SUM(H433:H434)</f>
        <v>400</v>
      </c>
      <c r="I435" s="10">
        <f>SUM(I433:I434)</f>
        <v>400</v>
      </c>
      <c r="J435" s="61"/>
    </row>
    <row r="436" spans="1:10" x14ac:dyDescent="0.25">
      <c r="A436" s="4" t="s">
        <v>363</v>
      </c>
      <c r="B436" s="4" t="s">
        <v>364</v>
      </c>
      <c r="C436" s="4"/>
      <c r="D436" s="4"/>
      <c r="E436" s="3"/>
      <c r="F436" s="3"/>
      <c r="G436" s="3"/>
      <c r="H436" s="3"/>
      <c r="I436" s="3"/>
      <c r="J436" s="59"/>
    </row>
    <row r="437" spans="1:10" x14ac:dyDescent="0.25">
      <c r="A437" s="1"/>
      <c r="B437" s="3" t="s">
        <v>365</v>
      </c>
      <c r="C437" s="3">
        <v>492673</v>
      </c>
      <c r="D437" s="3">
        <v>531094.5</v>
      </c>
      <c r="E437" s="3">
        <v>531170</v>
      </c>
      <c r="F437" s="3">
        <v>596527</v>
      </c>
      <c r="G437" s="3">
        <v>574722</v>
      </c>
      <c r="H437" s="3">
        <v>574722</v>
      </c>
      <c r="I437" s="3">
        <v>574722</v>
      </c>
      <c r="J437" s="59"/>
    </row>
    <row r="438" spans="1:10" x14ac:dyDescent="0.25">
      <c r="A438" s="1"/>
      <c r="B438" s="3" t="s">
        <v>366</v>
      </c>
      <c r="C438" s="3">
        <v>33805.379999999997</v>
      </c>
      <c r="D438" s="3">
        <v>40169.64</v>
      </c>
      <c r="E438" s="3">
        <v>48000</v>
      </c>
      <c r="F438" s="3">
        <v>38925</v>
      </c>
      <c r="G438" s="3">
        <v>27900</v>
      </c>
      <c r="H438" s="3">
        <v>27900</v>
      </c>
      <c r="I438" s="3">
        <v>27900</v>
      </c>
      <c r="J438" s="59"/>
    </row>
    <row r="439" spans="1:10" x14ac:dyDescent="0.25">
      <c r="A439" s="1"/>
      <c r="B439" s="3" t="s">
        <v>591</v>
      </c>
      <c r="C439" s="3">
        <v>0</v>
      </c>
      <c r="D439" s="3">
        <v>0</v>
      </c>
      <c r="E439" s="3">
        <v>0</v>
      </c>
      <c r="F439" s="3">
        <v>5000</v>
      </c>
      <c r="G439" s="3">
        <v>15000</v>
      </c>
      <c r="H439" s="3">
        <v>15000</v>
      </c>
      <c r="I439" s="3">
        <v>15000</v>
      </c>
      <c r="J439" s="59"/>
    </row>
    <row r="440" spans="1:10" x14ac:dyDescent="0.25">
      <c r="A440" s="1"/>
      <c r="B440" s="9" t="s">
        <v>542</v>
      </c>
      <c r="C440" s="9">
        <v>0</v>
      </c>
      <c r="D440" s="9">
        <v>0</v>
      </c>
      <c r="E440" s="9">
        <v>0</v>
      </c>
      <c r="F440" s="9">
        <v>6935</v>
      </c>
      <c r="G440" s="9">
        <v>0</v>
      </c>
      <c r="H440" s="9">
        <v>0</v>
      </c>
      <c r="I440" s="9">
        <v>0</v>
      </c>
      <c r="J440" s="59"/>
    </row>
    <row r="441" spans="1:10" x14ac:dyDescent="0.25">
      <c r="A441" s="1"/>
      <c r="B441" s="9" t="s">
        <v>579</v>
      </c>
      <c r="C441" s="9">
        <v>0</v>
      </c>
      <c r="D441" s="9">
        <v>0</v>
      </c>
      <c r="E441" s="9">
        <v>0</v>
      </c>
      <c r="F441" s="9">
        <v>14000</v>
      </c>
      <c r="G441" s="9">
        <v>0</v>
      </c>
      <c r="H441" s="9">
        <v>0</v>
      </c>
      <c r="I441" s="9">
        <v>0</v>
      </c>
      <c r="J441" s="59"/>
    </row>
    <row r="442" spans="1:10" x14ac:dyDescent="0.25">
      <c r="A442" s="11"/>
      <c r="B442" s="10" t="s">
        <v>367</v>
      </c>
      <c r="C442" s="10">
        <f>SUM(C437:C441)</f>
        <v>526478.38</v>
      </c>
      <c r="D442" s="10">
        <f>SUM(D437:D441)</f>
        <v>571264.14</v>
      </c>
      <c r="E442" s="10">
        <f>SUM(E437:E441)</f>
        <v>579170</v>
      </c>
      <c r="F442" s="10">
        <f>SUM(F437:F441)</f>
        <v>661387</v>
      </c>
      <c r="G442" s="10">
        <f>SUM(G437:G441)</f>
        <v>617622</v>
      </c>
      <c r="H442" s="10">
        <f>SUM(H437:H441)</f>
        <v>617622</v>
      </c>
      <c r="I442" s="10">
        <f>SUM(I437:I441)</f>
        <v>617622</v>
      </c>
      <c r="J442" s="61"/>
    </row>
    <row r="443" spans="1:10" x14ac:dyDescent="0.25">
      <c r="A443" s="4" t="s">
        <v>368</v>
      </c>
      <c r="B443" s="4" t="s">
        <v>369</v>
      </c>
      <c r="C443" s="4"/>
      <c r="D443" s="4"/>
      <c r="E443" s="3"/>
      <c r="F443" s="3"/>
      <c r="G443" s="3"/>
      <c r="H443" s="3"/>
      <c r="I443" s="3"/>
      <c r="J443" s="59"/>
    </row>
    <row r="444" spans="1:10" x14ac:dyDescent="0.25">
      <c r="A444" s="4"/>
      <c r="B444" s="3" t="s">
        <v>365</v>
      </c>
      <c r="C444" s="3">
        <v>327550.94</v>
      </c>
      <c r="D444" s="3">
        <v>338209.17</v>
      </c>
      <c r="E444" s="3">
        <v>349598</v>
      </c>
      <c r="F444" s="3">
        <v>381092</v>
      </c>
      <c r="G444" s="3">
        <v>353421</v>
      </c>
      <c r="H444" s="3">
        <v>353421</v>
      </c>
      <c r="I444" s="3">
        <v>353421</v>
      </c>
      <c r="J444" s="59"/>
    </row>
    <row r="445" spans="1:10" x14ac:dyDescent="0.25">
      <c r="A445" s="4"/>
      <c r="B445" s="3" t="s">
        <v>366</v>
      </c>
      <c r="C445" s="3">
        <v>57995.48</v>
      </c>
      <c r="D445" s="3">
        <v>63565.1</v>
      </c>
      <c r="E445" s="3">
        <v>48000</v>
      </c>
      <c r="F445" s="3">
        <v>50140</v>
      </c>
      <c r="G445" s="3">
        <v>31500</v>
      </c>
      <c r="H445" s="3">
        <v>31500</v>
      </c>
      <c r="I445" s="3">
        <v>31500</v>
      </c>
      <c r="J445" s="59"/>
    </row>
    <row r="446" spans="1:10" x14ac:dyDescent="0.25">
      <c r="A446" s="4"/>
      <c r="B446" s="3" t="s">
        <v>591</v>
      </c>
      <c r="C446" s="3">
        <v>0</v>
      </c>
      <c r="D446" s="3">
        <v>0</v>
      </c>
      <c r="E446" s="3">
        <v>0</v>
      </c>
      <c r="F446" s="3">
        <v>5000</v>
      </c>
      <c r="G446" s="3">
        <v>25000</v>
      </c>
      <c r="H446" s="3">
        <v>25000</v>
      </c>
      <c r="I446" s="3">
        <v>25000</v>
      </c>
      <c r="J446" s="59"/>
    </row>
    <row r="447" spans="1:10" x14ac:dyDescent="0.25">
      <c r="A447" s="4"/>
      <c r="B447" s="3" t="s">
        <v>568</v>
      </c>
      <c r="C447" s="3"/>
      <c r="D447" s="3">
        <v>400</v>
      </c>
      <c r="E447" s="3"/>
      <c r="F447" s="3">
        <v>0</v>
      </c>
      <c r="G447" s="3">
        <v>0</v>
      </c>
      <c r="H447" s="3">
        <v>0</v>
      </c>
      <c r="I447" s="3">
        <v>0</v>
      </c>
      <c r="J447" s="59"/>
    </row>
    <row r="448" spans="1:10" x14ac:dyDescent="0.25">
      <c r="A448" s="4"/>
      <c r="B448" s="3" t="s">
        <v>514</v>
      </c>
      <c r="C448" s="3">
        <v>0</v>
      </c>
      <c r="D448" s="3">
        <v>60000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59"/>
    </row>
    <row r="449" spans="1:10" x14ac:dyDescent="0.25">
      <c r="A449" s="4"/>
      <c r="B449" s="9" t="s">
        <v>542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59"/>
    </row>
    <row r="450" spans="1:10" x14ac:dyDescent="0.25">
      <c r="A450" s="1"/>
      <c r="B450" s="10" t="s">
        <v>370</v>
      </c>
      <c r="C450" s="10">
        <f t="shared" ref="C450:E450" si="24">SUM(C444:C449)</f>
        <v>385546.42</v>
      </c>
      <c r="D450" s="10">
        <f>SUM(D444:D449)</f>
        <v>462174.26999999996</v>
      </c>
      <c r="E450" s="10">
        <f t="shared" si="24"/>
        <v>397598</v>
      </c>
      <c r="F450" s="10">
        <f>SUM(F444:F449)</f>
        <v>436232</v>
      </c>
      <c r="G450" s="10">
        <f>SUM(G444:G449)</f>
        <v>409921</v>
      </c>
      <c r="H450" s="10">
        <f>SUM(H444:H449)</f>
        <v>409921</v>
      </c>
      <c r="I450" s="10">
        <f>SUM(I444:I449)</f>
        <v>409921</v>
      </c>
      <c r="J450" s="61"/>
    </row>
    <row r="451" spans="1:10" x14ac:dyDescent="0.25">
      <c r="A451" s="4" t="s">
        <v>371</v>
      </c>
      <c r="B451" s="11" t="s">
        <v>372</v>
      </c>
      <c r="C451" s="11"/>
      <c r="D451" s="11"/>
      <c r="E451" s="11"/>
      <c r="F451" s="11"/>
      <c r="G451" s="11"/>
      <c r="H451" s="11"/>
      <c r="I451" s="11"/>
      <c r="J451" s="61"/>
    </row>
    <row r="452" spans="1:10" x14ac:dyDescent="0.25">
      <c r="A452" s="4"/>
      <c r="B452" s="21" t="s">
        <v>365</v>
      </c>
      <c r="C452" s="21">
        <v>5392.7</v>
      </c>
      <c r="D452" s="21">
        <v>5605.65</v>
      </c>
      <c r="E452" s="21">
        <v>5500</v>
      </c>
      <c r="F452" s="21">
        <v>5500</v>
      </c>
      <c r="G452" s="21">
        <v>5500</v>
      </c>
      <c r="H452" s="21">
        <v>5500</v>
      </c>
      <c r="I452" s="21">
        <v>5500</v>
      </c>
      <c r="J452" s="62"/>
    </row>
    <row r="453" spans="1:10" x14ac:dyDescent="0.25">
      <c r="A453" s="4"/>
      <c r="B453" s="21" t="s">
        <v>588</v>
      </c>
      <c r="C453" s="21">
        <v>0</v>
      </c>
      <c r="D453" s="21">
        <v>0</v>
      </c>
      <c r="E453" s="21">
        <v>0</v>
      </c>
      <c r="F453" s="21">
        <v>0</v>
      </c>
      <c r="G453" s="21">
        <v>8500</v>
      </c>
      <c r="H453" s="21">
        <v>8500</v>
      </c>
      <c r="I453" s="21">
        <v>8500</v>
      </c>
      <c r="J453" s="62"/>
    </row>
    <row r="454" spans="1:10" x14ac:dyDescent="0.25">
      <c r="A454" s="4"/>
      <c r="B454" s="21" t="s">
        <v>366</v>
      </c>
      <c r="C454" s="21">
        <v>118260.8</v>
      </c>
      <c r="D454" s="21">
        <v>126575.16</v>
      </c>
      <c r="E454" s="21">
        <v>125000</v>
      </c>
      <c r="F454" s="21">
        <v>144000</v>
      </c>
      <c r="G454" s="21">
        <v>135500</v>
      </c>
      <c r="H454" s="21">
        <v>135500</v>
      </c>
      <c r="I454" s="21">
        <v>135500</v>
      </c>
      <c r="J454" s="62"/>
    </row>
    <row r="455" spans="1:10" x14ac:dyDescent="0.25">
      <c r="A455" s="4"/>
      <c r="B455" s="21" t="s">
        <v>591</v>
      </c>
      <c r="C455" s="21">
        <v>0</v>
      </c>
      <c r="D455" s="21">
        <v>0</v>
      </c>
      <c r="E455" s="21">
        <v>0</v>
      </c>
      <c r="F455" s="21">
        <v>4000</v>
      </c>
      <c r="G455" s="21">
        <v>2000</v>
      </c>
      <c r="H455" s="21">
        <v>2000</v>
      </c>
      <c r="I455" s="21">
        <v>2000</v>
      </c>
      <c r="J455" s="62"/>
    </row>
    <row r="456" spans="1:10" x14ac:dyDescent="0.25">
      <c r="A456" s="4"/>
      <c r="B456" s="9" t="s">
        <v>542</v>
      </c>
      <c r="C456" s="9">
        <v>6850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62"/>
    </row>
    <row r="457" spans="1:10" x14ac:dyDescent="0.25">
      <c r="A457" s="1"/>
      <c r="B457" s="10" t="s">
        <v>373</v>
      </c>
      <c r="C457" s="10">
        <f>SUM(C452:C456)</f>
        <v>130503.5</v>
      </c>
      <c r="D457" s="10">
        <f>SUM(D452:D456)</f>
        <v>132180.81</v>
      </c>
      <c r="E457" s="10">
        <f>SUM(E452:E454)</f>
        <v>130500</v>
      </c>
      <c r="F457" s="10">
        <f>SUM(F452:F456)</f>
        <v>153500</v>
      </c>
      <c r="G457" s="10">
        <f>SUM(G452:G456)</f>
        <v>151500</v>
      </c>
      <c r="H457" s="10">
        <f>SUM(H452:H456)</f>
        <v>151500</v>
      </c>
      <c r="I457" s="10">
        <f>SUM(I452:I456)</f>
        <v>151500</v>
      </c>
      <c r="J457" s="61"/>
    </row>
    <row r="458" spans="1:10" ht="15.75" x14ac:dyDescent="0.25">
      <c r="A458" s="1"/>
      <c r="B458" s="7" t="s">
        <v>221</v>
      </c>
      <c r="C458" s="72">
        <f t="shared" ref="C458:G458" si="25">C327+C431+C435+C442+C450+C457</f>
        <v>1360333.96</v>
      </c>
      <c r="D458" s="72">
        <v>1474329.31</v>
      </c>
      <c r="E458" s="7">
        <f t="shared" si="25"/>
        <v>1435021</v>
      </c>
      <c r="F458" s="7">
        <f t="shared" si="25"/>
        <v>1591581</v>
      </c>
      <c r="G458" s="7">
        <f t="shared" si="25"/>
        <v>1547941</v>
      </c>
      <c r="H458" s="7">
        <f t="shared" ref="H458:I458" si="26">H327+H431+H435+H442+H450+H457</f>
        <v>1547941</v>
      </c>
      <c r="I458" s="7">
        <f t="shared" si="26"/>
        <v>1547941</v>
      </c>
      <c r="J458" s="70"/>
    </row>
    <row r="459" spans="1:10" x14ac:dyDescent="0.25">
      <c r="A459" s="4" t="s">
        <v>222</v>
      </c>
      <c r="B459" s="4" t="s">
        <v>223</v>
      </c>
      <c r="C459" s="4"/>
      <c r="D459" s="4"/>
      <c r="E459" s="3"/>
      <c r="F459" s="3"/>
      <c r="G459" s="3"/>
      <c r="H459" s="3"/>
      <c r="I459" s="3"/>
      <c r="J459" s="59"/>
    </row>
    <row r="460" spans="1:10" x14ac:dyDescent="0.25">
      <c r="A460" s="4" t="s">
        <v>224</v>
      </c>
      <c r="B460" s="4" t="s">
        <v>225</v>
      </c>
      <c r="C460" s="4"/>
      <c r="D460" s="4"/>
      <c r="E460" s="3"/>
      <c r="F460" s="3"/>
      <c r="G460" s="3"/>
      <c r="H460" s="3"/>
      <c r="I460" s="3"/>
      <c r="J460" s="59"/>
    </row>
    <row r="461" spans="1:10" x14ac:dyDescent="0.25">
      <c r="A461" s="1"/>
      <c r="B461" s="3" t="s">
        <v>69</v>
      </c>
      <c r="C461" s="3">
        <v>7588</v>
      </c>
      <c r="D461" s="3">
        <v>7777.47</v>
      </c>
      <c r="E461" s="3">
        <v>8150</v>
      </c>
      <c r="F461" s="3">
        <v>8150</v>
      </c>
      <c r="G461" s="3">
        <v>8500</v>
      </c>
      <c r="H461" s="3">
        <v>8500</v>
      </c>
      <c r="I461" s="3">
        <v>8500</v>
      </c>
      <c r="J461" s="59"/>
    </row>
    <row r="462" spans="1:10" x14ac:dyDescent="0.25">
      <c r="A462" s="1"/>
      <c r="B462" s="3" t="s">
        <v>71</v>
      </c>
      <c r="C462" s="3">
        <v>234</v>
      </c>
      <c r="D462" s="3">
        <v>234</v>
      </c>
      <c r="E462" s="3">
        <v>234</v>
      </c>
      <c r="F462" s="3">
        <v>234</v>
      </c>
      <c r="G462" s="3">
        <v>234</v>
      </c>
      <c r="H462" s="3">
        <v>234</v>
      </c>
      <c r="I462" s="3">
        <v>234</v>
      </c>
      <c r="J462" s="59"/>
    </row>
    <row r="463" spans="1:10" x14ac:dyDescent="0.25">
      <c r="A463" s="1"/>
      <c r="B463" s="3" t="s">
        <v>205</v>
      </c>
      <c r="C463" s="3">
        <v>250</v>
      </c>
      <c r="D463" s="3">
        <v>300</v>
      </c>
      <c r="E463" s="3">
        <v>300</v>
      </c>
      <c r="F463" s="3">
        <v>300</v>
      </c>
      <c r="G463" s="3">
        <v>300</v>
      </c>
      <c r="H463" s="3">
        <v>300</v>
      </c>
      <c r="I463" s="3">
        <v>300</v>
      </c>
      <c r="J463" s="59"/>
    </row>
    <row r="464" spans="1:10" x14ac:dyDescent="0.25">
      <c r="A464" s="1"/>
      <c r="B464" s="3" t="s">
        <v>73</v>
      </c>
      <c r="C464" s="3">
        <v>0</v>
      </c>
      <c r="D464" s="3">
        <v>0</v>
      </c>
      <c r="E464" s="3">
        <v>0</v>
      </c>
      <c r="F464" s="3">
        <v>0</v>
      </c>
      <c r="G464" s="3">
        <v>236</v>
      </c>
      <c r="H464" s="3">
        <v>236</v>
      </c>
      <c r="I464" s="3">
        <v>236</v>
      </c>
      <c r="J464" s="59"/>
    </row>
    <row r="465" spans="1:10" x14ac:dyDescent="0.25">
      <c r="A465" s="1"/>
      <c r="B465" s="3" t="s">
        <v>206</v>
      </c>
      <c r="C465" s="3">
        <v>807.19</v>
      </c>
      <c r="D465" s="3">
        <v>831.1</v>
      </c>
      <c r="E465" s="3">
        <v>868</v>
      </c>
      <c r="F465" s="3">
        <v>868</v>
      </c>
      <c r="G465" s="3">
        <v>930</v>
      </c>
      <c r="H465" s="3">
        <v>930</v>
      </c>
      <c r="I465" s="3">
        <v>930</v>
      </c>
      <c r="J465" s="59"/>
    </row>
    <row r="466" spans="1:10" x14ac:dyDescent="0.25">
      <c r="A466" s="1"/>
      <c r="B466" s="3" t="s">
        <v>4</v>
      </c>
      <c r="C466" s="3">
        <v>112.96</v>
      </c>
      <c r="D466" s="3">
        <v>116.33</v>
      </c>
      <c r="E466" s="3">
        <v>122</v>
      </c>
      <c r="F466" s="3">
        <v>122</v>
      </c>
      <c r="G466" s="3">
        <v>130</v>
      </c>
      <c r="H466" s="3">
        <v>130</v>
      </c>
      <c r="I466" s="3">
        <v>130</v>
      </c>
      <c r="J466" s="59"/>
    </row>
    <row r="467" spans="1:10" x14ac:dyDescent="0.25">
      <c r="A467" s="1"/>
      <c r="B467" s="3" t="s">
        <v>5</v>
      </c>
      <c r="C467" s="3">
        <v>1130.07</v>
      </c>
      <c r="D467" s="3">
        <v>1163.56</v>
      </c>
      <c r="E467" s="3">
        <v>1215</v>
      </c>
      <c r="F467" s="3">
        <v>1215</v>
      </c>
      <c r="G467" s="3">
        <v>1300</v>
      </c>
      <c r="H467" s="3">
        <v>1300</v>
      </c>
      <c r="I467" s="3">
        <v>1300</v>
      </c>
      <c r="J467" s="59"/>
    </row>
    <row r="468" spans="1:10" x14ac:dyDescent="0.25">
      <c r="A468" s="1"/>
      <c r="B468" s="3" t="s">
        <v>6</v>
      </c>
      <c r="C468" s="3">
        <v>64.52</v>
      </c>
      <c r="D468" s="3">
        <v>66.430000000000007</v>
      </c>
      <c r="E468" s="3">
        <v>70</v>
      </c>
      <c r="F468" s="3">
        <v>70</v>
      </c>
      <c r="G468" s="3">
        <v>75</v>
      </c>
      <c r="H468" s="3">
        <v>75</v>
      </c>
      <c r="I468" s="3">
        <v>75</v>
      </c>
      <c r="J468" s="59"/>
    </row>
    <row r="469" spans="1:10" x14ac:dyDescent="0.25">
      <c r="A469" s="1"/>
      <c r="B469" s="3" t="s">
        <v>7</v>
      </c>
      <c r="C469" s="3">
        <v>242.12</v>
      </c>
      <c r="D469" s="3">
        <v>249.29</v>
      </c>
      <c r="E469" s="3">
        <v>260</v>
      </c>
      <c r="F469" s="3">
        <v>260</v>
      </c>
      <c r="G469" s="3">
        <v>280</v>
      </c>
      <c r="H469" s="3">
        <v>280</v>
      </c>
      <c r="I469" s="3">
        <v>280</v>
      </c>
      <c r="J469" s="59"/>
    </row>
    <row r="470" spans="1:10" x14ac:dyDescent="0.25">
      <c r="A470" s="1"/>
      <c r="B470" s="3" t="s">
        <v>8</v>
      </c>
      <c r="C470" s="3">
        <v>80.680000000000007</v>
      </c>
      <c r="D470" s="3">
        <v>83.06</v>
      </c>
      <c r="E470" s="3">
        <v>87</v>
      </c>
      <c r="F470" s="3">
        <v>87</v>
      </c>
      <c r="G470" s="3">
        <v>93</v>
      </c>
      <c r="H470" s="3">
        <v>93</v>
      </c>
      <c r="I470" s="3">
        <v>93</v>
      </c>
      <c r="J470" s="59"/>
    </row>
    <row r="471" spans="1:10" x14ac:dyDescent="0.25">
      <c r="A471" s="1"/>
      <c r="B471" s="3" t="s">
        <v>9</v>
      </c>
      <c r="C471" s="3">
        <v>383.37</v>
      </c>
      <c r="D471" s="3">
        <v>394.73</v>
      </c>
      <c r="E471" s="3">
        <v>413</v>
      </c>
      <c r="F471" s="3">
        <v>413</v>
      </c>
      <c r="G471" s="3">
        <v>440</v>
      </c>
      <c r="H471" s="3">
        <v>440</v>
      </c>
      <c r="I471" s="3">
        <v>440</v>
      </c>
      <c r="J471" s="59"/>
    </row>
    <row r="472" spans="1:10" x14ac:dyDescent="0.25">
      <c r="A472" s="1"/>
      <c r="B472" s="3" t="s">
        <v>53</v>
      </c>
      <c r="C472" s="3">
        <v>497.8</v>
      </c>
      <c r="D472" s="3">
        <v>406.82</v>
      </c>
      <c r="E472" s="3">
        <v>600</v>
      </c>
      <c r="F472" s="3">
        <v>600</v>
      </c>
      <c r="G472" s="3">
        <v>600</v>
      </c>
      <c r="H472" s="3">
        <v>600</v>
      </c>
      <c r="I472" s="3">
        <v>600</v>
      </c>
      <c r="J472" s="59"/>
    </row>
    <row r="473" spans="1:10" x14ac:dyDescent="0.25">
      <c r="A473" s="1"/>
      <c r="B473" s="3" t="s">
        <v>10</v>
      </c>
      <c r="C473" s="3">
        <v>548.1</v>
      </c>
      <c r="D473" s="3">
        <v>621.6</v>
      </c>
      <c r="E473" s="3">
        <v>500</v>
      </c>
      <c r="F473" s="3">
        <v>500</v>
      </c>
      <c r="G473" s="3">
        <v>500</v>
      </c>
      <c r="H473" s="3">
        <v>500</v>
      </c>
      <c r="I473" s="3">
        <v>500</v>
      </c>
      <c r="J473" s="59"/>
    </row>
    <row r="474" spans="1:10" x14ac:dyDescent="0.25">
      <c r="A474" s="1"/>
      <c r="B474" s="3" t="s">
        <v>56</v>
      </c>
      <c r="C474" s="3">
        <v>29.98</v>
      </c>
      <c r="D474" s="3">
        <v>0</v>
      </c>
      <c r="E474" s="3">
        <v>150</v>
      </c>
      <c r="F474" s="3">
        <v>150</v>
      </c>
      <c r="G474" s="3">
        <v>150</v>
      </c>
      <c r="H474" s="3">
        <v>150</v>
      </c>
      <c r="I474" s="3">
        <v>150</v>
      </c>
      <c r="J474" s="59"/>
    </row>
    <row r="475" spans="1:10" x14ac:dyDescent="0.25">
      <c r="A475" s="1"/>
      <c r="B475" s="3" t="s">
        <v>226</v>
      </c>
      <c r="C475" s="3">
        <v>212.28</v>
      </c>
      <c r="D475" s="3">
        <v>419.58</v>
      </c>
      <c r="E475" s="3">
        <v>1000</v>
      </c>
      <c r="F475" s="3">
        <v>1000</v>
      </c>
      <c r="G475" s="3">
        <v>1000</v>
      </c>
      <c r="H475" s="3">
        <v>1000</v>
      </c>
      <c r="I475" s="3">
        <v>1000</v>
      </c>
      <c r="J475" s="59"/>
    </row>
    <row r="476" spans="1:10" x14ac:dyDescent="0.25">
      <c r="A476" s="1"/>
      <c r="B476" s="3" t="s">
        <v>59</v>
      </c>
      <c r="C476" s="3">
        <v>0</v>
      </c>
      <c r="D476" s="3">
        <v>0</v>
      </c>
      <c r="E476" s="3">
        <v>200</v>
      </c>
      <c r="F476" s="3">
        <v>200</v>
      </c>
      <c r="G476" s="3">
        <v>250</v>
      </c>
      <c r="H476" s="3">
        <v>250</v>
      </c>
      <c r="I476" s="3">
        <v>250</v>
      </c>
      <c r="J476" s="59"/>
    </row>
    <row r="477" spans="1:10" x14ac:dyDescent="0.25">
      <c r="A477" s="1"/>
      <c r="B477" s="3" t="s">
        <v>61</v>
      </c>
      <c r="C477" s="3">
        <v>43.08</v>
      </c>
      <c r="D477" s="3">
        <v>101.97</v>
      </c>
      <c r="E477" s="3">
        <v>200</v>
      </c>
      <c r="F477" s="3">
        <v>200</v>
      </c>
      <c r="G477" s="3">
        <v>200</v>
      </c>
      <c r="H477" s="3">
        <v>200</v>
      </c>
      <c r="I477" s="3">
        <v>200</v>
      </c>
      <c r="J477" s="59"/>
    </row>
    <row r="478" spans="1:10" x14ac:dyDescent="0.25">
      <c r="A478" s="1"/>
      <c r="B478" s="3" t="s">
        <v>17</v>
      </c>
      <c r="C478" s="3">
        <v>450</v>
      </c>
      <c r="D478" s="3">
        <v>478.8</v>
      </c>
      <c r="E478" s="3">
        <v>525</v>
      </c>
      <c r="F478" s="3">
        <v>525</v>
      </c>
      <c r="G478" s="3">
        <v>520</v>
      </c>
      <c r="H478" s="3">
        <v>520</v>
      </c>
      <c r="I478" s="3">
        <v>520</v>
      </c>
      <c r="J478" s="59"/>
    </row>
    <row r="479" spans="1:10" x14ac:dyDescent="0.25">
      <c r="A479" s="3"/>
      <c r="B479" s="3" t="s">
        <v>22</v>
      </c>
      <c r="C479" s="3">
        <v>109.12</v>
      </c>
      <c r="D479" s="3">
        <v>107.24</v>
      </c>
      <c r="E479" s="3">
        <v>120</v>
      </c>
      <c r="F479" s="3">
        <v>120</v>
      </c>
      <c r="G479" s="3">
        <v>130</v>
      </c>
      <c r="H479" s="3">
        <v>130</v>
      </c>
      <c r="I479" s="3">
        <v>130</v>
      </c>
      <c r="J479" s="59"/>
    </row>
    <row r="480" spans="1:10" x14ac:dyDescent="0.25">
      <c r="A480" s="3"/>
      <c r="B480" s="10" t="s">
        <v>228</v>
      </c>
      <c r="C480" s="10">
        <f>SUM(C461:C479)</f>
        <v>12783.270000000002</v>
      </c>
      <c r="D480" s="10">
        <f>SUM(D461:D479)</f>
        <v>13351.98</v>
      </c>
      <c r="E480" s="10">
        <f>SUM(E461:E479)</f>
        <v>15014</v>
      </c>
      <c r="F480" s="10">
        <f>SUM(F461:F479)</f>
        <v>15014</v>
      </c>
      <c r="G480" s="10">
        <f>SUM(G461:G479)</f>
        <v>15868</v>
      </c>
      <c r="H480" s="10">
        <f>SUM(H461:H479)</f>
        <v>15868</v>
      </c>
      <c r="I480" s="10">
        <f>SUM(I461:I479)</f>
        <v>15868</v>
      </c>
      <c r="J480" s="61"/>
    </row>
    <row r="481" spans="1:10" x14ac:dyDescent="0.25">
      <c r="A481" s="4" t="s">
        <v>229</v>
      </c>
      <c r="B481" s="4" t="s">
        <v>230</v>
      </c>
      <c r="C481" s="4"/>
      <c r="D481" s="4"/>
      <c r="E481" s="3"/>
      <c r="F481" s="3"/>
      <c r="G481" s="3"/>
      <c r="H481" s="3"/>
      <c r="I481" s="3"/>
      <c r="J481" s="59"/>
    </row>
    <row r="482" spans="1:10" x14ac:dyDescent="0.25">
      <c r="A482" s="3"/>
      <c r="B482" s="3" t="s">
        <v>53</v>
      </c>
      <c r="C482" s="3">
        <v>2493.67</v>
      </c>
      <c r="D482" s="3">
        <v>2904.25</v>
      </c>
      <c r="E482" s="3">
        <v>3000</v>
      </c>
      <c r="F482" s="3">
        <v>3000</v>
      </c>
      <c r="G482" s="3">
        <v>3000</v>
      </c>
      <c r="H482" s="3">
        <v>3000</v>
      </c>
      <c r="I482" s="3">
        <v>3000</v>
      </c>
      <c r="J482" s="59"/>
    </row>
    <row r="483" spans="1:10" x14ac:dyDescent="0.25">
      <c r="A483" s="3"/>
      <c r="B483" s="3" t="s">
        <v>54</v>
      </c>
      <c r="C483" s="3">
        <v>4127.5</v>
      </c>
      <c r="D483" s="3">
        <v>-1426.26</v>
      </c>
      <c r="E483" s="3">
        <v>2000</v>
      </c>
      <c r="F483" s="3">
        <v>7600</v>
      </c>
      <c r="G483" s="3">
        <v>7600</v>
      </c>
      <c r="H483" s="3">
        <v>7600</v>
      </c>
      <c r="I483" s="3">
        <v>7600</v>
      </c>
      <c r="J483" s="59"/>
    </row>
    <row r="484" spans="1:10" x14ac:dyDescent="0.25">
      <c r="A484" s="3"/>
      <c r="B484" s="3" t="s">
        <v>56</v>
      </c>
      <c r="C484" s="3">
        <v>2470.0100000000002</v>
      </c>
      <c r="D484" s="3">
        <v>1028.33</v>
      </c>
      <c r="E484" s="3">
        <v>1000</v>
      </c>
      <c r="F484" s="3">
        <v>14500</v>
      </c>
      <c r="G484" s="3">
        <v>2000</v>
      </c>
      <c r="H484" s="3">
        <v>2000</v>
      </c>
      <c r="I484" s="3">
        <v>2000</v>
      </c>
      <c r="J484" s="59"/>
    </row>
    <row r="485" spans="1:10" x14ac:dyDescent="0.25">
      <c r="A485" s="3"/>
      <c r="B485" s="3" t="s">
        <v>59</v>
      </c>
      <c r="C485" s="3">
        <v>493.58</v>
      </c>
      <c r="D485" s="3">
        <v>789.3</v>
      </c>
      <c r="E485" s="3">
        <v>2956</v>
      </c>
      <c r="F485" s="3">
        <v>2956</v>
      </c>
      <c r="G485" s="3">
        <v>2000</v>
      </c>
      <c r="H485" s="3">
        <v>2000</v>
      </c>
      <c r="I485" s="3">
        <v>2000</v>
      </c>
      <c r="J485" s="59"/>
    </row>
    <row r="486" spans="1:10" x14ac:dyDescent="0.25">
      <c r="A486" s="3"/>
      <c r="B486" s="3" t="s">
        <v>231</v>
      </c>
      <c r="C486" s="3">
        <v>3186.65</v>
      </c>
      <c r="D486" s="3">
        <v>2387.94</v>
      </c>
      <c r="E486" s="3">
        <v>5000</v>
      </c>
      <c r="F486" s="3">
        <v>5000</v>
      </c>
      <c r="G486" s="3">
        <v>10000</v>
      </c>
      <c r="H486" s="3">
        <v>10000</v>
      </c>
      <c r="I486" s="3">
        <v>10000</v>
      </c>
      <c r="J486" s="59"/>
    </row>
    <row r="487" spans="1:10" x14ac:dyDescent="0.25">
      <c r="A487" s="3"/>
      <c r="B487" s="3" t="s">
        <v>232</v>
      </c>
      <c r="C487" s="3">
        <v>500</v>
      </c>
      <c r="D487" s="3">
        <v>1000</v>
      </c>
      <c r="E487" s="3">
        <v>1000</v>
      </c>
      <c r="F487" s="3">
        <v>1000</v>
      </c>
      <c r="G487" s="3">
        <v>200</v>
      </c>
      <c r="H487" s="3">
        <v>200</v>
      </c>
      <c r="I487" s="3">
        <v>200</v>
      </c>
      <c r="J487" s="59"/>
    </row>
    <row r="488" spans="1:10" x14ac:dyDescent="0.25">
      <c r="A488" s="3"/>
      <c r="B488" s="3" t="s">
        <v>543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59"/>
    </row>
    <row r="489" spans="1:10" x14ac:dyDescent="0.25">
      <c r="A489" s="3"/>
      <c r="B489" s="3" t="s">
        <v>497</v>
      </c>
      <c r="C489" s="3">
        <v>0</v>
      </c>
      <c r="D489" s="3">
        <v>1000</v>
      </c>
      <c r="E489" s="3">
        <v>1000</v>
      </c>
      <c r="F489" s="3">
        <v>1000</v>
      </c>
      <c r="G489" s="3">
        <v>1000</v>
      </c>
      <c r="H489" s="3">
        <v>1000</v>
      </c>
      <c r="I489" s="3">
        <v>1000</v>
      </c>
      <c r="J489" s="59"/>
    </row>
    <row r="490" spans="1:10" x14ac:dyDescent="0.25">
      <c r="A490" s="3"/>
      <c r="B490" s="9" t="s">
        <v>592</v>
      </c>
      <c r="C490" s="9">
        <v>0</v>
      </c>
      <c r="D490" s="9">
        <v>0</v>
      </c>
      <c r="E490" s="9">
        <v>0</v>
      </c>
      <c r="F490" s="9">
        <v>0</v>
      </c>
      <c r="G490" s="9">
        <v>1331</v>
      </c>
      <c r="H490" s="9">
        <v>1331</v>
      </c>
      <c r="I490" s="9">
        <v>1331</v>
      </c>
      <c r="J490" s="59"/>
    </row>
    <row r="491" spans="1:10" x14ac:dyDescent="0.25">
      <c r="A491" s="3"/>
      <c r="B491" s="9" t="s">
        <v>580</v>
      </c>
      <c r="C491" s="9">
        <v>0</v>
      </c>
      <c r="D491" s="9">
        <v>0</v>
      </c>
      <c r="E491" s="9">
        <v>20000</v>
      </c>
      <c r="F491" s="9">
        <v>20000</v>
      </c>
      <c r="G491" s="9">
        <v>12669</v>
      </c>
      <c r="H491" s="9">
        <v>12669</v>
      </c>
      <c r="I491" s="9">
        <v>12669</v>
      </c>
      <c r="J491" s="59"/>
    </row>
    <row r="492" spans="1:10" x14ac:dyDescent="0.25">
      <c r="A492" s="3"/>
      <c r="B492" s="10" t="s">
        <v>233</v>
      </c>
      <c r="C492" s="10">
        <f>SUM(C482:C491)</f>
        <v>13271.41</v>
      </c>
      <c r="D492" s="10">
        <f>SUM(D482:D491)</f>
        <v>7683.5599999999995</v>
      </c>
      <c r="E492" s="10">
        <f>SUM(E482:E491)</f>
        <v>35956</v>
      </c>
      <c r="F492" s="10">
        <f>SUM(F482:F491)</f>
        <v>55056</v>
      </c>
      <c r="G492" s="10">
        <f>SUM(G482:G491)</f>
        <v>39800</v>
      </c>
      <c r="H492" s="10">
        <f>SUM(H482:H491)</f>
        <v>39800</v>
      </c>
      <c r="I492" s="10">
        <f>SUM(I482:I491)</f>
        <v>39800</v>
      </c>
      <c r="J492" s="61"/>
    </row>
    <row r="493" spans="1:10" x14ac:dyDescent="0.25">
      <c r="A493" s="4" t="s">
        <v>234</v>
      </c>
      <c r="B493" s="4" t="s">
        <v>235</v>
      </c>
      <c r="C493" s="4"/>
      <c r="D493" s="4"/>
      <c r="E493" s="3"/>
      <c r="F493" s="3"/>
      <c r="G493" s="3"/>
      <c r="H493" s="3"/>
      <c r="I493" s="3"/>
      <c r="J493" s="59"/>
    </row>
    <row r="494" spans="1:10" x14ac:dyDescent="0.25">
      <c r="A494" s="4"/>
      <c r="B494" s="3" t="s">
        <v>69</v>
      </c>
      <c r="C494" s="3">
        <v>3551.47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59"/>
    </row>
    <row r="495" spans="1:10" x14ac:dyDescent="0.25">
      <c r="A495" s="4"/>
      <c r="B495" s="3" t="s">
        <v>206</v>
      </c>
      <c r="C495" s="3">
        <v>177.56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59"/>
    </row>
    <row r="496" spans="1:10" x14ac:dyDescent="0.25">
      <c r="A496" s="4"/>
      <c r="B496" s="3" t="s">
        <v>4</v>
      </c>
      <c r="C496" s="3">
        <v>49.64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59"/>
    </row>
    <row r="497" spans="1:10" x14ac:dyDescent="0.25">
      <c r="A497" s="4"/>
      <c r="B497" s="3" t="s">
        <v>5</v>
      </c>
      <c r="C497" s="3">
        <v>497.2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59"/>
    </row>
    <row r="498" spans="1:10" x14ac:dyDescent="0.25">
      <c r="A498" s="4"/>
      <c r="B498" s="3" t="s">
        <v>6</v>
      </c>
      <c r="C498" s="3">
        <v>28.34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59"/>
    </row>
    <row r="499" spans="1:10" x14ac:dyDescent="0.25">
      <c r="A499" s="4"/>
      <c r="B499" s="3" t="s">
        <v>7</v>
      </c>
      <c r="C499" s="3">
        <v>106.54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59"/>
    </row>
    <row r="500" spans="1:10" x14ac:dyDescent="0.25">
      <c r="A500" s="4"/>
      <c r="B500" s="3" t="s">
        <v>9</v>
      </c>
      <c r="C500" s="3">
        <v>168.68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59"/>
    </row>
    <row r="501" spans="1:10" x14ac:dyDescent="0.25">
      <c r="A501" s="3"/>
      <c r="B501" s="3" t="s">
        <v>53</v>
      </c>
      <c r="C501" s="3">
        <v>355.16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59"/>
    </row>
    <row r="502" spans="1:10" x14ac:dyDescent="0.25">
      <c r="A502" s="3"/>
      <c r="B502" s="3" t="s">
        <v>54</v>
      </c>
      <c r="C502" s="3">
        <v>504.86</v>
      </c>
      <c r="D502" s="3">
        <v>785.09</v>
      </c>
      <c r="E502" s="3">
        <v>1000</v>
      </c>
      <c r="F502" s="3">
        <v>1000</v>
      </c>
      <c r="G502" s="3">
        <v>1000</v>
      </c>
      <c r="H502" s="3">
        <v>1000</v>
      </c>
      <c r="I502" s="3">
        <v>1000</v>
      </c>
      <c r="J502" s="59"/>
    </row>
    <row r="503" spans="1:10" x14ac:dyDescent="0.25">
      <c r="A503" s="3"/>
      <c r="B503" s="3" t="s">
        <v>236</v>
      </c>
      <c r="C503" s="3">
        <v>360.22</v>
      </c>
      <c r="D503" s="3">
        <v>433.99</v>
      </c>
      <c r="E503" s="3">
        <v>800</v>
      </c>
      <c r="F503" s="3">
        <v>800</v>
      </c>
      <c r="G503" s="3">
        <v>800</v>
      </c>
      <c r="H503" s="3">
        <v>800</v>
      </c>
      <c r="I503" s="3">
        <v>800</v>
      </c>
      <c r="J503" s="59"/>
    </row>
    <row r="504" spans="1:10" x14ac:dyDescent="0.25">
      <c r="A504" s="3"/>
      <c r="B504" s="3" t="s">
        <v>56</v>
      </c>
      <c r="C504" s="3">
        <v>2138.7600000000002</v>
      </c>
      <c r="D504" s="3">
        <v>0</v>
      </c>
      <c r="E504" s="3">
        <v>200</v>
      </c>
      <c r="F504" s="3">
        <v>200</v>
      </c>
      <c r="G504" s="3">
        <v>100</v>
      </c>
      <c r="H504" s="3">
        <v>100</v>
      </c>
      <c r="I504" s="3">
        <v>100</v>
      </c>
      <c r="J504" s="59"/>
    </row>
    <row r="505" spans="1:10" x14ac:dyDescent="0.25">
      <c r="A505" s="3"/>
      <c r="B505" s="3" t="s">
        <v>59</v>
      </c>
      <c r="C505" s="3">
        <v>2593.3200000000002</v>
      </c>
      <c r="D505" s="3">
        <v>136.32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59"/>
    </row>
    <row r="506" spans="1:10" x14ac:dyDescent="0.25">
      <c r="A506" s="3"/>
      <c r="B506" s="3" t="s">
        <v>557</v>
      </c>
      <c r="C506" s="3">
        <v>8064.3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59"/>
    </row>
    <row r="507" spans="1:10" x14ac:dyDescent="0.25">
      <c r="A507" s="3"/>
      <c r="B507" s="3" t="s">
        <v>231</v>
      </c>
      <c r="C507" s="3">
        <v>998.76</v>
      </c>
      <c r="D507" s="3">
        <v>446.56</v>
      </c>
      <c r="E507" s="3">
        <v>2000</v>
      </c>
      <c r="F507" s="3">
        <v>2000</v>
      </c>
      <c r="G507" s="3">
        <v>2000</v>
      </c>
      <c r="H507" s="3">
        <v>2000</v>
      </c>
      <c r="I507" s="3">
        <v>2000</v>
      </c>
      <c r="J507" s="59"/>
    </row>
    <row r="508" spans="1:10" x14ac:dyDescent="0.25">
      <c r="A508" s="3"/>
      <c r="B508" s="3" t="s">
        <v>61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59"/>
    </row>
    <row r="509" spans="1:10" x14ac:dyDescent="0.25">
      <c r="A509" s="3"/>
      <c r="B509" s="3" t="s">
        <v>17</v>
      </c>
      <c r="C509" s="3">
        <v>376.2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59"/>
    </row>
    <row r="510" spans="1:10" x14ac:dyDescent="0.25">
      <c r="A510" s="3"/>
      <c r="B510" s="3" t="s">
        <v>99</v>
      </c>
      <c r="C510" s="3">
        <v>212.59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59"/>
    </row>
    <row r="511" spans="1:10" x14ac:dyDescent="0.25">
      <c r="A511" s="3"/>
      <c r="B511" s="3" t="s">
        <v>22</v>
      </c>
      <c r="C511" s="3">
        <v>48.04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59"/>
    </row>
    <row r="512" spans="1:10" x14ac:dyDescent="0.25">
      <c r="A512" s="3"/>
      <c r="B512" s="3" t="s">
        <v>76</v>
      </c>
      <c r="C512" s="3">
        <v>73.22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59"/>
    </row>
    <row r="513" spans="1:10" x14ac:dyDescent="0.25">
      <c r="A513" s="3"/>
      <c r="B513" s="10" t="s">
        <v>238</v>
      </c>
      <c r="C513" s="10">
        <f>SUM(C494:C512)</f>
        <v>20304.86</v>
      </c>
      <c r="D513" s="10">
        <f>SUM(D502:D512)</f>
        <v>1801.9599999999998</v>
      </c>
      <c r="E513" s="10">
        <f>SUM(E501:E512)</f>
        <v>4000</v>
      </c>
      <c r="F513" s="10">
        <f>SUM(F501:F512)</f>
        <v>4000</v>
      </c>
      <c r="G513" s="10">
        <f>SUM(G494:G512)</f>
        <v>3900</v>
      </c>
      <c r="H513" s="10">
        <f>SUM(H494:H512)</f>
        <v>3900</v>
      </c>
      <c r="I513" s="10">
        <f>SUM(I494:I512)</f>
        <v>3900</v>
      </c>
      <c r="J513" s="61"/>
    </row>
    <row r="514" spans="1:10" x14ac:dyDescent="0.25">
      <c r="A514" s="4" t="s">
        <v>239</v>
      </c>
      <c r="B514" s="4" t="s">
        <v>486</v>
      </c>
      <c r="C514" s="4"/>
      <c r="D514" s="4"/>
      <c r="E514" s="3"/>
      <c r="F514" s="3"/>
      <c r="G514" s="3"/>
      <c r="H514" s="3"/>
      <c r="I514" s="3"/>
      <c r="J514" s="59"/>
    </row>
    <row r="515" spans="1:10" x14ac:dyDescent="0.25">
      <c r="A515" s="3"/>
      <c r="B515" s="3" t="s">
        <v>53</v>
      </c>
      <c r="C515" s="3">
        <v>146.30000000000001</v>
      </c>
      <c r="D515" s="3">
        <v>246.58</v>
      </c>
      <c r="E515" s="3">
        <v>300</v>
      </c>
      <c r="F515" s="3">
        <v>300</v>
      </c>
      <c r="G515" s="3">
        <v>300</v>
      </c>
      <c r="H515" s="3">
        <v>300</v>
      </c>
      <c r="I515" s="3">
        <v>300</v>
      </c>
      <c r="J515" s="59"/>
    </row>
    <row r="516" spans="1:10" x14ac:dyDescent="0.25">
      <c r="A516" s="3"/>
      <c r="B516" s="3" t="s">
        <v>54</v>
      </c>
      <c r="C516" s="3">
        <v>2012.58</v>
      </c>
      <c r="D516" s="3">
        <v>150.75</v>
      </c>
      <c r="E516" s="3">
        <v>500</v>
      </c>
      <c r="F516" s="3">
        <v>1700</v>
      </c>
      <c r="G516" s="3">
        <v>1700</v>
      </c>
      <c r="H516" s="3">
        <v>1700</v>
      </c>
      <c r="I516" s="3">
        <v>1700</v>
      </c>
      <c r="J516" s="59"/>
    </row>
    <row r="517" spans="1:10" x14ac:dyDescent="0.25">
      <c r="A517" s="3"/>
      <c r="B517" s="3" t="s">
        <v>56</v>
      </c>
      <c r="C517" s="3">
        <v>743</v>
      </c>
      <c r="D517" s="3">
        <v>1121.3</v>
      </c>
      <c r="E517" s="3">
        <v>500</v>
      </c>
      <c r="F517" s="3">
        <v>500</v>
      </c>
      <c r="G517" s="3">
        <v>300</v>
      </c>
      <c r="H517" s="3">
        <v>300</v>
      </c>
      <c r="I517" s="3">
        <v>300</v>
      </c>
      <c r="J517" s="59"/>
    </row>
    <row r="518" spans="1:10" x14ac:dyDescent="0.25">
      <c r="A518" s="3"/>
      <c r="B518" s="3" t="s">
        <v>59</v>
      </c>
      <c r="C518" s="3">
        <v>691.52</v>
      </c>
      <c r="D518" s="3">
        <v>90</v>
      </c>
      <c r="E518" s="3">
        <v>500</v>
      </c>
      <c r="F518" s="3">
        <v>500</v>
      </c>
      <c r="G518" s="3">
        <v>300</v>
      </c>
      <c r="H518" s="3">
        <v>300</v>
      </c>
      <c r="I518" s="3">
        <v>300</v>
      </c>
      <c r="J518" s="59"/>
    </row>
    <row r="519" spans="1:10" x14ac:dyDescent="0.25">
      <c r="A519" s="3"/>
      <c r="B519" s="10" t="s">
        <v>240</v>
      </c>
      <c r="C519" s="10">
        <f t="shared" ref="C519:E519" si="27">SUM(C515:C518)</f>
        <v>3593.4</v>
      </c>
      <c r="D519" s="10">
        <f>SUM(D515:D518)</f>
        <v>1608.63</v>
      </c>
      <c r="E519" s="10">
        <f t="shared" si="27"/>
        <v>1800</v>
      </c>
      <c r="F519" s="10">
        <f t="shared" ref="F519" si="28">SUM(F515:F518)</f>
        <v>3000</v>
      </c>
      <c r="G519" s="10">
        <f>SUM(G515:G518)</f>
        <v>2600</v>
      </c>
      <c r="H519" s="10">
        <f>SUM(H515:H518)</f>
        <v>2600</v>
      </c>
      <c r="I519" s="10">
        <f>SUM(I515:I518)</f>
        <v>2600</v>
      </c>
      <c r="J519" s="61"/>
    </row>
    <row r="520" spans="1:10" ht="15.75" x14ac:dyDescent="0.25">
      <c r="A520" s="3"/>
      <c r="B520" s="7" t="s">
        <v>241</v>
      </c>
      <c r="C520" s="7">
        <f>C480+C492+C513+C519</f>
        <v>49952.94</v>
      </c>
      <c r="D520" s="7">
        <v>24446.13</v>
      </c>
      <c r="E520" s="7">
        <f>E480+E492+E513+E519</f>
        <v>56770</v>
      </c>
      <c r="F520" s="7">
        <f>F480+F492+F513+F519</f>
        <v>77070</v>
      </c>
      <c r="G520" s="7">
        <f>G480+G492+G513+G519</f>
        <v>62168</v>
      </c>
      <c r="H520" s="7">
        <f>H480+H492+H513+H519</f>
        <v>62168</v>
      </c>
      <c r="I520" s="7">
        <f>I480+I492+I513+I519</f>
        <v>62168</v>
      </c>
      <c r="J520" s="70"/>
    </row>
    <row r="521" spans="1:10" x14ac:dyDescent="0.25">
      <c r="A521" s="4" t="s">
        <v>242</v>
      </c>
      <c r="B521" s="4" t="s">
        <v>243</v>
      </c>
      <c r="C521" s="4"/>
      <c r="D521" s="4"/>
      <c r="E521" s="3"/>
      <c r="F521" s="3"/>
      <c r="G521" s="3"/>
      <c r="H521" s="3"/>
      <c r="I521" s="3"/>
      <c r="J521" s="59"/>
    </row>
    <row r="522" spans="1:10" x14ac:dyDescent="0.25">
      <c r="A522" s="4" t="s">
        <v>244</v>
      </c>
      <c r="B522" s="4" t="s">
        <v>245</v>
      </c>
      <c r="C522" s="4"/>
      <c r="D522" s="4"/>
      <c r="E522" s="3"/>
      <c r="F522" s="3"/>
      <c r="G522" s="3"/>
      <c r="H522" s="3"/>
      <c r="I522" s="3"/>
      <c r="J522" s="59"/>
    </row>
    <row r="523" spans="1:10" x14ac:dyDescent="0.25">
      <c r="A523" s="3"/>
      <c r="B523" s="3" t="s">
        <v>69</v>
      </c>
      <c r="C523" s="3">
        <v>3981.7</v>
      </c>
      <c r="D523" s="3">
        <v>5671</v>
      </c>
      <c r="E523" s="3">
        <v>6745</v>
      </c>
      <c r="F523" s="3">
        <v>6745</v>
      </c>
      <c r="G523" s="3">
        <v>4560</v>
      </c>
      <c r="H523" s="3">
        <v>4560</v>
      </c>
      <c r="I523" s="3">
        <v>4560</v>
      </c>
      <c r="J523" s="59"/>
    </row>
    <row r="524" spans="1:10" x14ac:dyDescent="0.25">
      <c r="A524" s="3"/>
      <c r="B524" s="3" t="s">
        <v>71</v>
      </c>
      <c r="C524" s="3">
        <v>187.2</v>
      </c>
      <c r="D524" s="3">
        <v>187</v>
      </c>
      <c r="E524" s="54">
        <v>188</v>
      </c>
      <c r="F524" s="54">
        <v>188</v>
      </c>
      <c r="G524" s="54">
        <v>188</v>
      </c>
      <c r="H524" s="54">
        <v>188</v>
      </c>
      <c r="I524" s="54">
        <v>188</v>
      </c>
      <c r="J524" s="63"/>
    </row>
    <row r="525" spans="1:10" x14ac:dyDescent="0.25">
      <c r="A525" s="3"/>
      <c r="B525" s="3" t="s">
        <v>3</v>
      </c>
      <c r="C525" s="3">
        <v>170</v>
      </c>
      <c r="D525" s="3">
        <v>100</v>
      </c>
      <c r="E525" s="3">
        <v>240</v>
      </c>
      <c r="F525" s="3">
        <v>240</v>
      </c>
      <c r="G525" s="3">
        <v>240</v>
      </c>
      <c r="H525" s="3">
        <v>240</v>
      </c>
      <c r="I525" s="3">
        <v>240</v>
      </c>
      <c r="J525" s="59"/>
    </row>
    <row r="526" spans="1:10" x14ac:dyDescent="0.25">
      <c r="A526" s="3"/>
      <c r="B526" s="3" t="s">
        <v>73</v>
      </c>
      <c r="C526" s="3">
        <v>0</v>
      </c>
      <c r="D526" s="3">
        <v>0</v>
      </c>
      <c r="E526" s="3">
        <v>120</v>
      </c>
      <c r="F526" s="3">
        <v>120</v>
      </c>
      <c r="G526" s="3">
        <v>0</v>
      </c>
      <c r="H526" s="3">
        <v>0</v>
      </c>
      <c r="I526" s="3">
        <v>0</v>
      </c>
      <c r="J526" s="59"/>
    </row>
    <row r="527" spans="1:10" x14ac:dyDescent="0.25">
      <c r="A527" s="3"/>
      <c r="B527" s="3" t="s">
        <v>206</v>
      </c>
      <c r="C527" s="3">
        <v>433.89</v>
      </c>
      <c r="D527" s="3">
        <v>625.41999999999996</v>
      </c>
      <c r="E527" s="3">
        <v>730</v>
      </c>
      <c r="F527" s="3">
        <v>730</v>
      </c>
      <c r="G527" s="3">
        <v>500</v>
      </c>
      <c r="H527" s="3">
        <v>500</v>
      </c>
      <c r="I527" s="3">
        <v>500</v>
      </c>
      <c r="J527" s="59"/>
    </row>
    <row r="528" spans="1:10" x14ac:dyDescent="0.25">
      <c r="A528" s="3"/>
      <c r="B528" s="3" t="s">
        <v>4</v>
      </c>
      <c r="C528" s="3">
        <v>60.73</v>
      </c>
      <c r="D528" s="3">
        <v>87.53</v>
      </c>
      <c r="E528" s="3">
        <v>274</v>
      </c>
      <c r="F528" s="3">
        <v>274</v>
      </c>
      <c r="G528" s="3">
        <v>250</v>
      </c>
      <c r="H528" s="3">
        <v>250</v>
      </c>
      <c r="I528" s="3">
        <v>250</v>
      </c>
      <c r="J528" s="59"/>
    </row>
    <row r="529" spans="1:10" x14ac:dyDescent="0.25">
      <c r="A529" s="3"/>
      <c r="B529" s="3" t="s">
        <v>5</v>
      </c>
      <c r="C529" s="3">
        <v>1328.43</v>
      </c>
      <c r="D529" s="3">
        <v>1738.65</v>
      </c>
      <c r="E529" s="3">
        <v>2751</v>
      </c>
      <c r="F529" s="3">
        <v>2751</v>
      </c>
      <c r="G529" s="3">
        <v>2470</v>
      </c>
      <c r="H529" s="3">
        <v>2470</v>
      </c>
      <c r="I529" s="3">
        <v>2470</v>
      </c>
      <c r="J529" s="59"/>
    </row>
    <row r="530" spans="1:10" x14ac:dyDescent="0.25">
      <c r="A530" s="3"/>
      <c r="B530" s="3" t="s">
        <v>6</v>
      </c>
      <c r="C530" s="3">
        <v>75.89</v>
      </c>
      <c r="D530" s="3">
        <v>99.31</v>
      </c>
      <c r="E530" s="3">
        <v>158</v>
      </c>
      <c r="F530" s="3">
        <v>158</v>
      </c>
      <c r="G530" s="3">
        <v>140</v>
      </c>
      <c r="H530" s="3">
        <v>140</v>
      </c>
      <c r="I530" s="3">
        <v>140</v>
      </c>
      <c r="J530" s="59"/>
    </row>
    <row r="531" spans="1:10" x14ac:dyDescent="0.25">
      <c r="A531" s="3"/>
      <c r="B531" s="3" t="s">
        <v>7</v>
      </c>
      <c r="C531" s="3">
        <v>130.13999999999999</v>
      </c>
      <c r="D531" s="3">
        <v>187.59</v>
      </c>
      <c r="E531" s="3">
        <v>219</v>
      </c>
      <c r="F531" s="3">
        <v>219</v>
      </c>
      <c r="G531" s="3">
        <v>150</v>
      </c>
      <c r="H531" s="3">
        <v>150</v>
      </c>
      <c r="I531" s="3">
        <v>150</v>
      </c>
      <c r="J531" s="59"/>
    </row>
    <row r="532" spans="1:10" x14ac:dyDescent="0.25">
      <c r="A532" s="3"/>
      <c r="B532" s="3" t="s">
        <v>8</v>
      </c>
      <c r="C532" s="3">
        <v>43.37</v>
      </c>
      <c r="D532" s="3">
        <v>62.52</v>
      </c>
      <c r="E532" s="3">
        <v>73</v>
      </c>
      <c r="F532" s="3">
        <v>73</v>
      </c>
      <c r="G532" s="3">
        <v>50</v>
      </c>
      <c r="H532" s="3">
        <v>50</v>
      </c>
      <c r="I532" s="3">
        <v>50</v>
      </c>
      <c r="J532" s="59"/>
    </row>
    <row r="533" spans="1:10" x14ac:dyDescent="0.25">
      <c r="A533" s="3"/>
      <c r="B533" s="3" t="s">
        <v>9</v>
      </c>
      <c r="C533" s="3">
        <v>450.64</v>
      </c>
      <c r="D533" s="3">
        <v>589.75</v>
      </c>
      <c r="E533" s="3">
        <v>933</v>
      </c>
      <c r="F533" s="3">
        <v>933</v>
      </c>
      <c r="G533" s="3">
        <v>840</v>
      </c>
      <c r="H533" s="3">
        <v>840</v>
      </c>
      <c r="I533" s="3">
        <v>840</v>
      </c>
      <c r="J533" s="59"/>
    </row>
    <row r="534" spans="1:10" x14ac:dyDescent="0.25">
      <c r="A534" s="3"/>
      <c r="B534" s="3" t="s">
        <v>53</v>
      </c>
      <c r="C534" s="3">
        <v>4301.63</v>
      </c>
      <c r="D534" s="3">
        <v>4581.8900000000003</v>
      </c>
      <c r="E534" s="3">
        <v>5000</v>
      </c>
      <c r="F534" s="3">
        <v>5000</v>
      </c>
      <c r="G534" s="3">
        <v>5000</v>
      </c>
      <c r="H534" s="3">
        <v>5000</v>
      </c>
      <c r="I534" s="3">
        <v>5000</v>
      </c>
      <c r="J534" s="59"/>
    </row>
    <row r="535" spans="1:10" x14ac:dyDescent="0.25">
      <c r="A535" s="3"/>
      <c r="B535" s="3" t="s">
        <v>54</v>
      </c>
      <c r="C535" s="3">
        <v>9574.43</v>
      </c>
      <c r="D535" s="3">
        <v>3671.82</v>
      </c>
      <c r="E535" s="3">
        <v>4000</v>
      </c>
      <c r="F535" s="3">
        <v>10100</v>
      </c>
      <c r="G535" s="3">
        <v>10100</v>
      </c>
      <c r="H535" s="3">
        <v>10100</v>
      </c>
      <c r="I535" s="3">
        <v>10100</v>
      </c>
      <c r="J535" s="59"/>
    </row>
    <row r="536" spans="1:10" x14ac:dyDescent="0.25">
      <c r="A536" s="3"/>
      <c r="B536" s="3" t="s">
        <v>236</v>
      </c>
      <c r="C536" s="3">
        <v>370.1</v>
      </c>
      <c r="D536" s="3">
        <v>581.21</v>
      </c>
      <c r="E536" s="3">
        <v>1000</v>
      </c>
      <c r="F536" s="3">
        <v>1000</v>
      </c>
      <c r="G536" s="3">
        <v>1000</v>
      </c>
      <c r="H536" s="3">
        <v>1000</v>
      </c>
      <c r="I536" s="3">
        <v>1000</v>
      </c>
      <c r="J536" s="59"/>
    </row>
    <row r="537" spans="1:10" x14ac:dyDescent="0.25">
      <c r="A537" s="3"/>
      <c r="B537" s="3" t="s">
        <v>56</v>
      </c>
      <c r="C537" s="3">
        <v>4140.53</v>
      </c>
      <c r="D537" s="3">
        <v>1829.68</v>
      </c>
      <c r="E537" s="3">
        <v>5000</v>
      </c>
      <c r="F537" s="3">
        <v>5000</v>
      </c>
      <c r="G537" s="3">
        <v>2000</v>
      </c>
      <c r="H537" s="3">
        <v>2000</v>
      </c>
      <c r="I537" s="3">
        <v>2000</v>
      </c>
      <c r="J537" s="59"/>
    </row>
    <row r="538" spans="1:10" x14ac:dyDescent="0.25">
      <c r="A538" s="3"/>
      <c r="B538" s="3" t="s">
        <v>13</v>
      </c>
      <c r="C538" s="3">
        <v>571.35</v>
      </c>
      <c r="D538" s="3">
        <v>641.51</v>
      </c>
      <c r="E538" s="3">
        <v>1000</v>
      </c>
      <c r="F538" s="3">
        <v>1000</v>
      </c>
      <c r="G538" s="3">
        <v>750</v>
      </c>
      <c r="H538" s="3">
        <v>750</v>
      </c>
      <c r="I538" s="3">
        <v>750</v>
      </c>
      <c r="J538" s="59"/>
    </row>
    <row r="539" spans="1:10" x14ac:dyDescent="0.25">
      <c r="A539" s="3"/>
      <c r="B539" s="3" t="s">
        <v>246</v>
      </c>
      <c r="C539" s="3">
        <v>1436.12</v>
      </c>
      <c r="D539" s="3">
        <v>1168.43</v>
      </c>
      <c r="E539" s="3">
        <v>1500</v>
      </c>
      <c r="F539" s="3">
        <v>1500</v>
      </c>
      <c r="G539" s="3">
        <v>1500</v>
      </c>
      <c r="H539" s="3">
        <v>1500</v>
      </c>
      <c r="I539" s="3">
        <v>1500</v>
      </c>
      <c r="J539" s="59"/>
    </row>
    <row r="540" spans="1:10" x14ac:dyDescent="0.25">
      <c r="A540" s="3"/>
      <c r="B540" s="3" t="s">
        <v>247</v>
      </c>
      <c r="C540" s="3">
        <v>344.5</v>
      </c>
      <c r="D540" s="3">
        <v>492.2</v>
      </c>
      <c r="E540" s="3">
        <v>300</v>
      </c>
      <c r="F540" s="3">
        <v>300</v>
      </c>
      <c r="G540" s="3">
        <v>300</v>
      </c>
      <c r="H540" s="3">
        <v>300</v>
      </c>
      <c r="I540" s="3">
        <v>300</v>
      </c>
      <c r="J540" s="59"/>
    </row>
    <row r="541" spans="1:10" x14ac:dyDescent="0.25">
      <c r="A541" s="3"/>
      <c r="B541" s="3" t="s">
        <v>59</v>
      </c>
      <c r="C541" s="3">
        <v>3531.22</v>
      </c>
      <c r="D541" s="3">
        <v>4900.1000000000004</v>
      </c>
      <c r="E541" s="3">
        <v>2000</v>
      </c>
      <c r="F541" s="3">
        <v>2000</v>
      </c>
      <c r="G541" s="3">
        <v>2000</v>
      </c>
      <c r="H541" s="3">
        <v>2000</v>
      </c>
      <c r="I541" s="3">
        <v>2000</v>
      </c>
      <c r="J541" s="59"/>
    </row>
    <row r="542" spans="1:10" x14ac:dyDescent="0.25">
      <c r="A542" s="3"/>
      <c r="B542" s="3" t="s">
        <v>248</v>
      </c>
      <c r="C542" s="3">
        <v>479</v>
      </c>
      <c r="D542" s="3">
        <v>120</v>
      </c>
      <c r="E542" s="3">
        <v>100</v>
      </c>
      <c r="F542" s="3">
        <v>100</v>
      </c>
      <c r="G542" s="3">
        <v>100</v>
      </c>
      <c r="H542" s="3">
        <v>100</v>
      </c>
      <c r="I542" s="3">
        <v>100</v>
      </c>
      <c r="J542" s="59"/>
    </row>
    <row r="543" spans="1:10" x14ac:dyDescent="0.25">
      <c r="A543" s="3"/>
      <c r="B543" s="3" t="s">
        <v>249</v>
      </c>
      <c r="C543" s="3">
        <v>50</v>
      </c>
      <c r="D543" s="3">
        <v>0</v>
      </c>
      <c r="E543" s="3">
        <v>200</v>
      </c>
      <c r="F543" s="3">
        <v>200</v>
      </c>
      <c r="G543" s="3">
        <v>200</v>
      </c>
      <c r="H543" s="3">
        <v>200</v>
      </c>
      <c r="I543" s="3">
        <v>200</v>
      </c>
      <c r="J543" s="59"/>
    </row>
    <row r="544" spans="1:10" x14ac:dyDescent="0.25">
      <c r="A544" s="3"/>
      <c r="B544" s="3" t="s">
        <v>17</v>
      </c>
      <c r="C544" s="3">
        <v>450</v>
      </c>
      <c r="D544" s="3">
        <v>478.8</v>
      </c>
      <c r="E544" s="3">
        <v>525</v>
      </c>
      <c r="F544" s="3">
        <v>525</v>
      </c>
      <c r="G544" s="3">
        <v>520</v>
      </c>
      <c r="H544" s="3">
        <v>520</v>
      </c>
      <c r="I544" s="3">
        <v>520</v>
      </c>
      <c r="J544" s="59"/>
    </row>
    <row r="545" spans="1:10" x14ac:dyDescent="0.25">
      <c r="A545" s="3"/>
      <c r="B545" s="3" t="s">
        <v>85</v>
      </c>
      <c r="C545" s="3">
        <v>56.43</v>
      </c>
      <c r="D545" s="3">
        <v>83.91</v>
      </c>
      <c r="E545" s="3">
        <v>100</v>
      </c>
      <c r="F545" s="3">
        <v>100</v>
      </c>
      <c r="G545" s="3">
        <v>70</v>
      </c>
      <c r="H545" s="3">
        <v>70</v>
      </c>
      <c r="I545" s="3">
        <v>70</v>
      </c>
      <c r="J545" s="59"/>
    </row>
    <row r="546" spans="1:10" x14ac:dyDescent="0.25">
      <c r="A546" s="3"/>
      <c r="B546" s="3" t="s">
        <v>62</v>
      </c>
      <c r="C546" s="3">
        <v>5150</v>
      </c>
      <c r="D546" s="3">
        <v>6461</v>
      </c>
      <c r="E546" s="3">
        <v>6200</v>
      </c>
      <c r="F546" s="3">
        <v>6200</v>
      </c>
      <c r="G546" s="3">
        <v>6200</v>
      </c>
      <c r="H546" s="3">
        <v>6200</v>
      </c>
      <c r="I546" s="3">
        <v>6200</v>
      </c>
      <c r="J546" s="59"/>
    </row>
    <row r="547" spans="1:10" x14ac:dyDescent="0.25">
      <c r="A547" s="3"/>
      <c r="B547" s="3" t="s">
        <v>581</v>
      </c>
      <c r="C547" s="3">
        <v>0</v>
      </c>
      <c r="D547" s="3">
        <v>0</v>
      </c>
      <c r="E547" s="3">
        <v>14000</v>
      </c>
      <c r="F547" s="3">
        <v>5000</v>
      </c>
      <c r="G547" s="3">
        <v>0</v>
      </c>
      <c r="H547" s="3">
        <v>0</v>
      </c>
      <c r="I547" s="3">
        <v>0</v>
      </c>
      <c r="J547" s="59"/>
    </row>
    <row r="548" spans="1:10" x14ac:dyDescent="0.25">
      <c r="A548" s="3"/>
      <c r="B548" s="9" t="s">
        <v>582</v>
      </c>
      <c r="C548" s="9">
        <v>0</v>
      </c>
      <c r="D548" s="9">
        <v>0</v>
      </c>
      <c r="E548" s="9">
        <v>0</v>
      </c>
      <c r="F548" s="9">
        <v>9000</v>
      </c>
      <c r="G548" s="9">
        <v>0</v>
      </c>
      <c r="H548" s="9">
        <v>0</v>
      </c>
      <c r="I548" s="9">
        <v>0</v>
      </c>
      <c r="J548" s="59"/>
    </row>
    <row r="549" spans="1:10" x14ac:dyDescent="0.25">
      <c r="A549" s="3"/>
      <c r="B549" s="12" t="s">
        <v>237</v>
      </c>
      <c r="C549" s="12"/>
      <c r="D549" s="12"/>
      <c r="E549" s="12"/>
      <c r="F549" s="12"/>
      <c r="G549" s="12"/>
      <c r="H549" s="12"/>
      <c r="I549" s="12"/>
      <c r="J549" s="60"/>
    </row>
    <row r="550" spans="1:10" x14ac:dyDescent="0.25">
      <c r="A550" s="3"/>
      <c r="B550" s="3" t="s">
        <v>489</v>
      </c>
      <c r="C550" s="3">
        <v>700</v>
      </c>
      <c r="D550" s="3">
        <v>700</v>
      </c>
      <c r="E550" s="3">
        <v>0</v>
      </c>
      <c r="F550" s="3">
        <v>0</v>
      </c>
      <c r="G550" s="3">
        <v>1500</v>
      </c>
      <c r="H550" s="3">
        <v>1500</v>
      </c>
      <c r="I550" s="3">
        <v>1500</v>
      </c>
      <c r="J550" s="59"/>
    </row>
    <row r="551" spans="1:10" x14ac:dyDescent="0.25">
      <c r="A551" s="3"/>
      <c r="B551" s="3" t="s">
        <v>490</v>
      </c>
      <c r="C551" s="3">
        <v>5000</v>
      </c>
      <c r="D551" s="3">
        <v>6000</v>
      </c>
      <c r="E551" s="3">
        <v>4000</v>
      </c>
      <c r="F551" s="3">
        <v>4000</v>
      </c>
      <c r="G551" s="3">
        <v>5000</v>
      </c>
      <c r="H551" s="3">
        <v>5000</v>
      </c>
      <c r="I551" s="3">
        <v>5000</v>
      </c>
      <c r="J551" s="59"/>
    </row>
    <row r="552" spans="1:10" x14ac:dyDescent="0.25">
      <c r="A552" s="3"/>
      <c r="B552" s="3" t="s">
        <v>491</v>
      </c>
      <c r="C552" s="3">
        <v>11000</v>
      </c>
      <c r="D552" s="3">
        <v>17000</v>
      </c>
      <c r="E552" s="3">
        <v>17000</v>
      </c>
      <c r="F552" s="3">
        <v>17000</v>
      </c>
      <c r="G552" s="3">
        <v>17000</v>
      </c>
      <c r="H552" s="3">
        <v>17000</v>
      </c>
      <c r="I552" s="3">
        <v>17000</v>
      </c>
      <c r="J552" s="59"/>
    </row>
    <row r="553" spans="1:10" x14ac:dyDescent="0.25">
      <c r="A553" s="3"/>
      <c r="B553" s="3" t="s">
        <v>492</v>
      </c>
      <c r="C553" s="3">
        <v>3000</v>
      </c>
      <c r="D553" s="3">
        <v>3000</v>
      </c>
      <c r="E553" s="3">
        <v>4000</v>
      </c>
      <c r="F553" s="3">
        <v>4000</v>
      </c>
      <c r="G553" s="3">
        <v>4000</v>
      </c>
      <c r="H553" s="3">
        <v>4000</v>
      </c>
      <c r="I553" s="3">
        <v>4000</v>
      </c>
      <c r="J553" s="59"/>
    </row>
    <row r="554" spans="1:10" x14ac:dyDescent="0.25">
      <c r="A554" s="3"/>
      <c r="B554" s="3" t="s">
        <v>494</v>
      </c>
      <c r="C554" s="3">
        <v>3000</v>
      </c>
      <c r="D554" s="3">
        <v>3000</v>
      </c>
      <c r="E554" s="3">
        <v>4000</v>
      </c>
      <c r="F554" s="3">
        <v>4000</v>
      </c>
      <c r="G554" s="3">
        <v>4000</v>
      </c>
      <c r="H554" s="3">
        <v>4000</v>
      </c>
      <c r="I554" s="3">
        <v>4000</v>
      </c>
      <c r="J554" s="59"/>
    </row>
    <row r="555" spans="1:10" x14ac:dyDescent="0.25">
      <c r="A555" s="3"/>
      <c r="B555" s="3" t="s">
        <v>493</v>
      </c>
      <c r="C555" s="3">
        <v>800</v>
      </c>
      <c r="D555" s="3">
        <v>1000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59"/>
    </row>
    <row r="556" spans="1:10" x14ac:dyDescent="0.25">
      <c r="A556" s="3"/>
      <c r="B556" s="9" t="s">
        <v>558</v>
      </c>
      <c r="C556" s="9">
        <v>3861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59"/>
    </row>
    <row r="557" spans="1:10" ht="15.75" x14ac:dyDescent="0.25">
      <c r="A557" s="4"/>
      <c r="B557" s="7" t="s">
        <v>250</v>
      </c>
      <c r="C557" s="7">
        <f>SUM(C523:C556)</f>
        <v>64678.3</v>
      </c>
      <c r="D557" s="7">
        <v>65059.519999999997</v>
      </c>
      <c r="E557" s="7">
        <f>SUM(E523:E556)</f>
        <v>82356</v>
      </c>
      <c r="F557" s="7">
        <f>SUM(F523:F556)</f>
        <v>88456</v>
      </c>
      <c r="G557" s="7">
        <f>SUM(G523:G556)</f>
        <v>70628</v>
      </c>
      <c r="H557" s="7">
        <f>SUM(H523:H556)</f>
        <v>70628</v>
      </c>
      <c r="I557" s="7">
        <f>SUM(I523:I556)</f>
        <v>70628</v>
      </c>
      <c r="J557" s="70"/>
    </row>
    <row r="558" spans="1:10" x14ac:dyDescent="0.25">
      <c r="A558" s="31">
        <v>10</v>
      </c>
      <c r="B558" s="4" t="s">
        <v>251</v>
      </c>
      <c r="C558" s="4"/>
      <c r="D558" s="4"/>
      <c r="E558" s="3"/>
      <c r="F558" s="3"/>
      <c r="G558" s="3"/>
      <c r="H558" s="3"/>
      <c r="I558" s="3"/>
      <c r="J558" s="59"/>
    </row>
    <row r="559" spans="1:10" x14ac:dyDescent="0.25">
      <c r="A559" s="12" t="s">
        <v>252</v>
      </c>
      <c r="B559" s="4" t="s">
        <v>253</v>
      </c>
      <c r="C559" s="4"/>
      <c r="D559" s="4"/>
      <c r="E559" s="3"/>
      <c r="F559" s="3"/>
      <c r="G559" s="3"/>
      <c r="H559" s="3"/>
      <c r="I559" s="3"/>
      <c r="J559" s="59"/>
    </row>
    <row r="560" spans="1:10" x14ac:dyDescent="0.25">
      <c r="A560" s="3"/>
      <c r="B560" s="3" t="s">
        <v>254</v>
      </c>
      <c r="C560" s="3">
        <v>14880.46</v>
      </c>
      <c r="D560" s="3">
        <v>12463.74</v>
      </c>
      <c r="E560" s="3">
        <v>15000</v>
      </c>
      <c r="F560" s="3">
        <v>15000</v>
      </c>
      <c r="G560" s="3">
        <v>15000</v>
      </c>
      <c r="H560" s="3">
        <v>15000</v>
      </c>
      <c r="I560" s="3">
        <v>15000</v>
      </c>
      <c r="J560" s="59"/>
    </row>
    <row r="561" spans="1:10" x14ac:dyDescent="0.25">
      <c r="A561" s="3"/>
      <c r="B561" s="3" t="s">
        <v>255</v>
      </c>
      <c r="C561" s="3">
        <v>696.25</v>
      </c>
      <c r="D561" s="3">
        <v>769.78</v>
      </c>
      <c r="E561" s="3">
        <v>1600</v>
      </c>
      <c r="F561" s="3">
        <v>1600</v>
      </c>
      <c r="G561" s="3">
        <v>1600</v>
      </c>
      <c r="H561" s="3">
        <v>1600</v>
      </c>
      <c r="I561" s="3">
        <v>1600</v>
      </c>
      <c r="J561" s="59"/>
    </row>
    <row r="562" spans="1:10" x14ac:dyDescent="0.25">
      <c r="A562" s="3"/>
      <c r="B562" s="3" t="s">
        <v>59</v>
      </c>
      <c r="C562" s="3">
        <v>1681.99</v>
      </c>
      <c r="D562" s="3">
        <v>435.32</v>
      </c>
      <c r="E562" s="3">
        <v>500</v>
      </c>
      <c r="F562" s="3">
        <v>500</v>
      </c>
      <c r="G562" s="3">
        <v>500</v>
      </c>
      <c r="H562" s="3">
        <v>500</v>
      </c>
      <c r="I562" s="3">
        <v>500</v>
      </c>
      <c r="J562" s="59"/>
    </row>
    <row r="563" spans="1:10" x14ac:dyDescent="0.25">
      <c r="A563" s="3"/>
      <c r="B563" s="9" t="s">
        <v>520</v>
      </c>
      <c r="C563" s="9">
        <v>0</v>
      </c>
      <c r="D563" s="9">
        <v>10410.56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62"/>
    </row>
    <row r="564" spans="1:10" x14ac:dyDescent="0.25">
      <c r="A564" s="4"/>
      <c r="B564" s="10" t="s">
        <v>256</v>
      </c>
      <c r="C564" s="10">
        <f t="shared" ref="C564:E564" si="29">SUM(C560:C563)</f>
        <v>17258.7</v>
      </c>
      <c r="D564" s="10">
        <f>SUM(D560:D563)</f>
        <v>24079.4</v>
      </c>
      <c r="E564" s="10">
        <f t="shared" si="29"/>
        <v>17100</v>
      </c>
      <c r="F564" s="10">
        <f t="shared" ref="F564" si="30">SUM(F560:F563)</f>
        <v>17100</v>
      </c>
      <c r="G564" s="10">
        <f>SUM(G560:G563)</f>
        <v>17100</v>
      </c>
      <c r="H564" s="10">
        <f>SUM(H560:H563)</f>
        <v>17100</v>
      </c>
      <c r="I564" s="10">
        <f>SUM(I560:I563)</f>
        <v>17100</v>
      </c>
      <c r="J564" s="61"/>
    </row>
    <row r="565" spans="1:10" x14ac:dyDescent="0.25">
      <c r="A565" s="4" t="s">
        <v>257</v>
      </c>
      <c r="B565" s="4" t="s">
        <v>258</v>
      </c>
      <c r="C565" s="4"/>
      <c r="D565" s="4"/>
      <c r="E565" s="3"/>
      <c r="F565" s="3"/>
      <c r="G565" s="3"/>
      <c r="H565" s="3"/>
      <c r="I565" s="3"/>
      <c r="J565" s="59"/>
    </row>
    <row r="566" spans="1:10" x14ac:dyDescent="0.25">
      <c r="A566" s="3"/>
      <c r="B566" s="3" t="s">
        <v>69</v>
      </c>
      <c r="C566" s="3">
        <v>39496.11</v>
      </c>
      <c r="D566" s="3">
        <v>45319.55</v>
      </c>
      <c r="E566" s="3">
        <v>53220</v>
      </c>
      <c r="F566" s="3">
        <v>53220</v>
      </c>
      <c r="G566" s="3">
        <v>57500</v>
      </c>
      <c r="H566" s="3">
        <v>57500</v>
      </c>
      <c r="I566" s="3">
        <v>57500</v>
      </c>
      <c r="J566" s="59"/>
    </row>
    <row r="567" spans="1:10" x14ac:dyDescent="0.25">
      <c r="A567" s="3"/>
      <c r="B567" s="3" t="s">
        <v>71</v>
      </c>
      <c r="C567" s="3">
        <v>936</v>
      </c>
      <c r="D567" s="3">
        <v>947.7</v>
      </c>
      <c r="E567" s="3">
        <v>1290</v>
      </c>
      <c r="F567" s="3">
        <v>1290</v>
      </c>
      <c r="G567" s="3">
        <v>1990</v>
      </c>
      <c r="H567" s="3">
        <v>1990</v>
      </c>
      <c r="I567" s="3">
        <v>1990</v>
      </c>
      <c r="J567" s="59"/>
    </row>
    <row r="568" spans="1:10" x14ac:dyDescent="0.25">
      <c r="A568" s="3"/>
      <c r="B568" s="3" t="s">
        <v>3</v>
      </c>
      <c r="C568" s="3">
        <v>4336.25</v>
      </c>
      <c r="D568" s="3">
        <v>5083.75</v>
      </c>
      <c r="E568" s="3">
        <v>3000</v>
      </c>
      <c r="F568" s="3">
        <v>4500</v>
      </c>
      <c r="G568" s="3">
        <v>2700</v>
      </c>
      <c r="H568" s="3">
        <v>2700</v>
      </c>
      <c r="I568" s="3">
        <v>2700</v>
      </c>
      <c r="J568" s="59"/>
    </row>
    <row r="569" spans="1:10" x14ac:dyDescent="0.25">
      <c r="A569" s="3"/>
      <c r="B569" s="3" t="s">
        <v>73</v>
      </c>
      <c r="C569" s="3">
        <v>0</v>
      </c>
      <c r="D569" s="3"/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59"/>
    </row>
    <row r="570" spans="1:10" x14ac:dyDescent="0.25">
      <c r="A570" s="3"/>
      <c r="B570" s="3" t="s">
        <v>206</v>
      </c>
      <c r="C570" s="3">
        <v>2963.95</v>
      </c>
      <c r="D570" s="3">
        <v>3388.63</v>
      </c>
      <c r="E570" s="3">
        <v>4403</v>
      </c>
      <c r="F570" s="3">
        <v>4403</v>
      </c>
      <c r="G570" s="3">
        <v>4820</v>
      </c>
      <c r="H570" s="3">
        <v>4820</v>
      </c>
      <c r="I570" s="3">
        <v>4820</v>
      </c>
      <c r="J570" s="59"/>
    </row>
    <row r="571" spans="1:10" x14ac:dyDescent="0.25">
      <c r="A571" s="3"/>
      <c r="B571" s="3" t="s">
        <v>259</v>
      </c>
      <c r="C571" s="3">
        <v>1313.5</v>
      </c>
      <c r="D571" s="3">
        <v>1455.23</v>
      </c>
      <c r="E571" s="3">
        <v>1400</v>
      </c>
      <c r="F571" s="3">
        <v>1400</v>
      </c>
      <c r="G571" s="3">
        <v>1400</v>
      </c>
      <c r="H571" s="3">
        <v>1400</v>
      </c>
      <c r="I571" s="3">
        <v>1400</v>
      </c>
      <c r="J571" s="59"/>
    </row>
    <row r="572" spans="1:10" x14ac:dyDescent="0.25">
      <c r="A572" s="3"/>
      <c r="B572" s="3" t="s">
        <v>4</v>
      </c>
      <c r="C572" s="3">
        <v>640.15</v>
      </c>
      <c r="D572" s="3">
        <v>719.2</v>
      </c>
      <c r="E572" s="3">
        <v>830</v>
      </c>
      <c r="F572" s="3">
        <v>830</v>
      </c>
      <c r="G572" s="3">
        <v>870</v>
      </c>
      <c r="H572" s="3">
        <v>870</v>
      </c>
      <c r="I572" s="3">
        <v>870</v>
      </c>
      <c r="J572" s="59"/>
    </row>
    <row r="573" spans="1:10" x14ac:dyDescent="0.25">
      <c r="A573" s="3"/>
      <c r="B573" s="3" t="s">
        <v>5</v>
      </c>
      <c r="C573" s="3">
        <v>6404.69</v>
      </c>
      <c r="D573" s="3">
        <v>7195.81</v>
      </c>
      <c r="E573" s="3">
        <v>8260</v>
      </c>
      <c r="F573" s="3">
        <v>8260</v>
      </c>
      <c r="G573" s="3">
        <v>9380</v>
      </c>
      <c r="H573" s="3">
        <v>9380</v>
      </c>
      <c r="I573" s="3">
        <v>9380</v>
      </c>
      <c r="J573" s="59"/>
    </row>
    <row r="574" spans="1:10" x14ac:dyDescent="0.25">
      <c r="A574" s="3"/>
      <c r="B574" s="3" t="s">
        <v>6</v>
      </c>
      <c r="C574" s="3">
        <v>365.66</v>
      </c>
      <c r="D574" s="3">
        <v>410.87</v>
      </c>
      <c r="E574" s="3">
        <v>472</v>
      </c>
      <c r="F574" s="3">
        <v>472</v>
      </c>
      <c r="G574" s="3">
        <v>540</v>
      </c>
      <c r="H574" s="3">
        <v>540</v>
      </c>
      <c r="I574" s="3">
        <v>540</v>
      </c>
      <c r="J574" s="59"/>
    </row>
    <row r="575" spans="1:10" x14ac:dyDescent="0.25">
      <c r="A575" s="3"/>
      <c r="B575" s="3" t="s">
        <v>7</v>
      </c>
      <c r="C575" s="3">
        <v>1372.27</v>
      </c>
      <c r="D575" s="3">
        <v>1541.67</v>
      </c>
      <c r="E575" s="3">
        <v>1770</v>
      </c>
      <c r="F575" s="3">
        <v>1770</v>
      </c>
      <c r="G575" s="3">
        <v>1870</v>
      </c>
      <c r="H575" s="3">
        <v>1870</v>
      </c>
      <c r="I575" s="3">
        <v>1870</v>
      </c>
      <c r="J575" s="59"/>
    </row>
    <row r="576" spans="1:10" x14ac:dyDescent="0.25">
      <c r="A576" s="3"/>
      <c r="B576" s="3" t="s">
        <v>8</v>
      </c>
      <c r="C576" s="3">
        <v>457.3</v>
      </c>
      <c r="D576" s="3">
        <v>513.67999999999995</v>
      </c>
      <c r="E576" s="3">
        <v>590</v>
      </c>
      <c r="F576" s="3">
        <v>590</v>
      </c>
      <c r="G576" s="3">
        <v>625</v>
      </c>
      <c r="H576" s="3">
        <v>625</v>
      </c>
      <c r="I576" s="3">
        <v>625</v>
      </c>
      <c r="J576" s="59"/>
    </row>
    <row r="577" spans="1:10" x14ac:dyDescent="0.25">
      <c r="A577" s="3"/>
      <c r="B577" s="3" t="s">
        <v>9</v>
      </c>
      <c r="C577" s="3">
        <v>2172.71</v>
      </c>
      <c r="D577" s="3">
        <v>2441.0500000000002</v>
      </c>
      <c r="E577" s="3">
        <v>2803</v>
      </c>
      <c r="F577" s="3">
        <v>2803</v>
      </c>
      <c r="G577" s="3">
        <v>2960</v>
      </c>
      <c r="H577" s="3">
        <v>2960</v>
      </c>
      <c r="I577" s="3">
        <v>2960</v>
      </c>
      <c r="J577" s="59"/>
    </row>
    <row r="578" spans="1:10" x14ac:dyDescent="0.25">
      <c r="A578" s="3"/>
      <c r="B578" s="3" t="s">
        <v>74</v>
      </c>
      <c r="C578" s="3">
        <v>102</v>
      </c>
      <c r="D578" s="3">
        <v>102</v>
      </c>
      <c r="E578" s="3">
        <v>102</v>
      </c>
      <c r="F578" s="3">
        <v>102</v>
      </c>
      <c r="G578" s="3">
        <v>260</v>
      </c>
      <c r="H578" s="3">
        <v>260</v>
      </c>
      <c r="I578" s="3">
        <v>260</v>
      </c>
      <c r="J578" s="59"/>
    </row>
    <row r="579" spans="1:10" x14ac:dyDescent="0.25">
      <c r="A579" s="3"/>
      <c r="B579" s="3" t="s">
        <v>10</v>
      </c>
      <c r="C579" s="3">
        <v>240</v>
      </c>
      <c r="D579" s="3">
        <v>325</v>
      </c>
      <c r="E579" s="3">
        <v>300</v>
      </c>
      <c r="F579" s="3">
        <v>300</v>
      </c>
      <c r="G579" s="3">
        <v>300</v>
      </c>
      <c r="H579" s="3">
        <v>300</v>
      </c>
      <c r="I579" s="3">
        <v>300</v>
      </c>
      <c r="J579" s="59"/>
    </row>
    <row r="580" spans="1:10" x14ac:dyDescent="0.25">
      <c r="A580" s="3"/>
      <c r="B580" s="3" t="s">
        <v>56</v>
      </c>
      <c r="C580" s="3">
        <v>10090.11</v>
      </c>
      <c r="D580" s="3">
        <v>7960.46</v>
      </c>
      <c r="E580" s="3">
        <v>10000</v>
      </c>
      <c r="F580" s="3">
        <v>10000</v>
      </c>
      <c r="G580" s="3">
        <v>10000</v>
      </c>
      <c r="H580" s="3">
        <v>10000</v>
      </c>
      <c r="I580" s="3">
        <v>10000</v>
      </c>
      <c r="J580" s="59"/>
    </row>
    <row r="581" spans="1:10" x14ac:dyDescent="0.25">
      <c r="A581" s="3"/>
      <c r="B581" s="3" t="s">
        <v>13</v>
      </c>
      <c r="C581" s="3">
        <v>4532.16</v>
      </c>
      <c r="D581" s="3">
        <v>4645.7700000000004</v>
      </c>
      <c r="E581" s="3">
        <v>4500</v>
      </c>
      <c r="F581" s="3">
        <v>4500</v>
      </c>
      <c r="G581" s="3">
        <v>4500</v>
      </c>
      <c r="H581" s="3">
        <v>4500</v>
      </c>
      <c r="I581" s="3">
        <v>4500</v>
      </c>
      <c r="J581" s="59"/>
    </row>
    <row r="582" spans="1:10" x14ac:dyDescent="0.25">
      <c r="A582" s="3"/>
      <c r="B582" s="3" t="s">
        <v>99</v>
      </c>
      <c r="C582" s="3">
        <v>416.5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59"/>
    </row>
    <row r="583" spans="1:10" x14ac:dyDescent="0.25">
      <c r="A583" s="3"/>
      <c r="B583" s="3" t="s">
        <v>260</v>
      </c>
      <c r="C583" s="3">
        <v>1970.29</v>
      </c>
      <c r="D583" s="3">
        <v>862.3</v>
      </c>
      <c r="E583" s="3">
        <v>2000</v>
      </c>
      <c r="F583" s="3">
        <v>2000</v>
      </c>
      <c r="G583" s="3">
        <v>2000</v>
      </c>
      <c r="H583" s="3">
        <v>2000</v>
      </c>
      <c r="I583" s="3">
        <v>2000</v>
      </c>
      <c r="J583" s="59"/>
    </row>
    <row r="584" spans="1:10" x14ac:dyDescent="0.25">
      <c r="A584" s="3"/>
      <c r="B584" s="3" t="s">
        <v>16</v>
      </c>
      <c r="C584" s="3">
        <v>152.4</v>
      </c>
      <c r="D584" s="3">
        <v>699</v>
      </c>
      <c r="E584" s="3">
        <v>300</v>
      </c>
      <c r="F584" s="3">
        <v>300</v>
      </c>
      <c r="G584" s="3">
        <v>300</v>
      </c>
      <c r="H584" s="3">
        <v>300</v>
      </c>
      <c r="I584" s="3">
        <v>300</v>
      </c>
      <c r="J584" s="59"/>
    </row>
    <row r="585" spans="1:10" x14ac:dyDescent="0.25">
      <c r="A585" s="3"/>
      <c r="B585" s="3" t="s">
        <v>261</v>
      </c>
      <c r="C585" s="3">
        <v>0</v>
      </c>
      <c r="D585" s="3">
        <v>570</v>
      </c>
      <c r="E585" s="3">
        <v>150</v>
      </c>
      <c r="F585" s="3">
        <v>150</v>
      </c>
      <c r="G585" s="3">
        <v>300</v>
      </c>
      <c r="H585" s="3">
        <v>300</v>
      </c>
      <c r="I585" s="3">
        <v>300</v>
      </c>
      <c r="J585" s="59"/>
    </row>
    <row r="586" spans="1:10" x14ac:dyDescent="0.25">
      <c r="A586" s="3"/>
      <c r="B586" s="3" t="s">
        <v>61</v>
      </c>
      <c r="C586" s="3">
        <v>3136</v>
      </c>
      <c r="D586" s="3">
        <v>1871.2</v>
      </c>
      <c r="E586" s="3">
        <v>3000</v>
      </c>
      <c r="F586" s="3">
        <v>3000</v>
      </c>
      <c r="G586" s="3">
        <v>3000</v>
      </c>
      <c r="H586" s="3">
        <v>3000</v>
      </c>
      <c r="I586" s="3">
        <v>3000</v>
      </c>
      <c r="J586" s="59"/>
    </row>
    <row r="587" spans="1:10" x14ac:dyDescent="0.25">
      <c r="A587" s="3"/>
      <c r="B587" s="3" t="s">
        <v>559</v>
      </c>
      <c r="C587" s="3">
        <v>100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59"/>
    </row>
    <row r="588" spans="1:10" x14ac:dyDescent="0.25">
      <c r="A588" s="3"/>
      <c r="B588" s="3" t="s">
        <v>17</v>
      </c>
      <c r="C588" s="3">
        <v>3042</v>
      </c>
      <c r="D588" s="3">
        <v>3523.8</v>
      </c>
      <c r="E588" s="3">
        <v>4725</v>
      </c>
      <c r="F588" s="3">
        <v>4725</v>
      </c>
      <c r="G588" s="3">
        <v>5000</v>
      </c>
      <c r="H588" s="3">
        <v>5000</v>
      </c>
      <c r="I588" s="3">
        <v>5000</v>
      </c>
      <c r="J588" s="59"/>
    </row>
    <row r="589" spans="1:10" x14ac:dyDescent="0.25">
      <c r="A589" s="3"/>
      <c r="B589" s="3" t="s">
        <v>22</v>
      </c>
      <c r="C589" s="3">
        <v>605.21</v>
      </c>
      <c r="D589" s="3">
        <v>717.44</v>
      </c>
      <c r="E589" s="3">
        <v>800</v>
      </c>
      <c r="F589" s="3">
        <v>800</v>
      </c>
      <c r="G589" s="3">
        <v>861</v>
      </c>
      <c r="H589" s="3">
        <v>861</v>
      </c>
      <c r="I589" s="3">
        <v>861</v>
      </c>
      <c r="J589" s="59"/>
    </row>
    <row r="590" spans="1:10" x14ac:dyDescent="0.25">
      <c r="A590" s="3"/>
      <c r="B590" s="3" t="s">
        <v>62</v>
      </c>
      <c r="C590" s="3">
        <v>979.99</v>
      </c>
      <c r="D590" s="3">
        <v>60</v>
      </c>
      <c r="E590" s="3">
        <v>1000</v>
      </c>
      <c r="F590" s="3">
        <v>1000</v>
      </c>
      <c r="G590" s="3">
        <v>4800</v>
      </c>
      <c r="H590" s="3">
        <v>4800</v>
      </c>
      <c r="I590" s="3">
        <v>4800</v>
      </c>
      <c r="J590" s="59"/>
    </row>
    <row r="591" spans="1:10" x14ac:dyDescent="0.25">
      <c r="A591" s="3"/>
      <c r="B591" s="3" t="s">
        <v>76</v>
      </c>
      <c r="C591" s="3">
        <v>0</v>
      </c>
      <c r="D591" s="3">
        <v>0</v>
      </c>
      <c r="E591" s="3">
        <v>10</v>
      </c>
      <c r="F591" s="3">
        <v>10</v>
      </c>
      <c r="G591" s="3">
        <v>100</v>
      </c>
      <c r="H591" s="3">
        <v>100</v>
      </c>
      <c r="I591" s="3">
        <v>100</v>
      </c>
      <c r="J591" s="59"/>
    </row>
    <row r="592" spans="1:10" x14ac:dyDescent="0.25">
      <c r="A592" s="3"/>
      <c r="B592" s="3" t="s">
        <v>502</v>
      </c>
      <c r="C592" s="3">
        <v>0</v>
      </c>
      <c r="D592" s="3">
        <v>4708.51</v>
      </c>
      <c r="E592" s="3">
        <v>3000</v>
      </c>
      <c r="F592" s="3">
        <v>3000</v>
      </c>
      <c r="G592" s="3">
        <v>3000</v>
      </c>
      <c r="H592" s="3">
        <v>3000</v>
      </c>
      <c r="I592" s="3">
        <v>3000</v>
      </c>
      <c r="J592" s="59"/>
    </row>
    <row r="593" spans="1:10" x14ac:dyDescent="0.25">
      <c r="A593" s="3"/>
      <c r="B593" s="9" t="s">
        <v>560</v>
      </c>
      <c r="C593" s="9">
        <v>3200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59"/>
    </row>
    <row r="594" spans="1:10" x14ac:dyDescent="0.25">
      <c r="A594" s="3"/>
      <c r="B594" s="12" t="s">
        <v>262</v>
      </c>
      <c r="C594" s="12">
        <f t="shared" ref="C594:E594" si="31">SUM(C566:C593)</f>
        <v>89025.250000000015</v>
      </c>
      <c r="D594" s="12">
        <f>SUM(D566:D593)</f>
        <v>95062.62000000001</v>
      </c>
      <c r="E594" s="12">
        <f t="shared" si="31"/>
        <v>107925</v>
      </c>
      <c r="F594" s="12">
        <f t="shared" ref="F594" si="32">SUM(F566:F593)</f>
        <v>109425</v>
      </c>
      <c r="G594" s="12">
        <f>SUM(G566:G593)</f>
        <v>119076</v>
      </c>
      <c r="H594" s="12">
        <f>SUM(H566:H593)</f>
        <v>119076</v>
      </c>
      <c r="I594" s="12">
        <f>SUM(I566:I593)</f>
        <v>119076</v>
      </c>
      <c r="J594" s="60"/>
    </row>
    <row r="595" spans="1:10" x14ac:dyDescent="0.25">
      <c r="A595" s="3"/>
      <c r="B595" s="12" t="s">
        <v>545</v>
      </c>
      <c r="C595" s="12">
        <v>14492.47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60"/>
    </row>
    <row r="596" spans="1:10" x14ac:dyDescent="0.25">
      <c r="A596" s="3"/>
      <c r="B596" s="12" t="s">
        <v>546</v>
      </c>
      <c r="C596" s="12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60"/>
    </row>
    <row r="597" spans="1:10" x14ac:dyDescent="0.25">
      <c r="A597" s="3"/>
      <c r="B597" s="3" t="s">
        <v>263</v>
      </c>
      <c r="C597" s="3"/>
      <c r="D597" s="3"/>
      <c r="E597" s="3"/>
      <c r="F597" s="3"/>
      <c r="G597" s="3"/>
      <c r="H597" s="3"/>
      <c r="I597" s="3"/>
      <c r="J597" s="59"/>
    </row>
    <row r="598" spans="1:10" x14ac:dyDescent="0.25">
      <c r="A598" s="3"/>
      <c r="B598" s="3" t="s">
        <v>69</v>
      </c>
      <c r="C598" s="3">
        <v>921</v>
      </c>
      <c r="D598" s="3">
        <v>940</v>
      </c>
      <c r="E598" s="3">
        <v>980</v>
      </c>
      <c r="F598" s="3">
        <v>980</v>
      </c>
      <c r="G598" s="3">
        <v>1000</v>
      </c>
      <c r="H598" s="3">
        <v>1000</v>
      </c>
      <c r="I598" s="3">
        <v>1000</v>
      </c>
      <c r="J598" s="59"/>
    </row>
    <row r="599" spans="1:10" x14ac:dyDescent="0.25">
      <c r="A599" s="3"/>
      <c r="B599" s="3" t="s">
        <v>71</v>
      </c>
      <c r="C599" s="3">
        <v>234</v>
      </c>
      <c r="D599" s="3">
        <v>117</v>
      </c>
      <c r="E599" s="3">
        <v>23</v>
      </c>
      <c r="F599" s="3">
        <v>23</v>
      </c>
      <c r="G599" s="3">
        <v>25</v>
      </c>
      <c r="H599" s="3">
        <v>25</v>
      </c>
      <c r="I599" s="3">
        <v>25</v>
      </c>
      <c r="J599" s="59"/>
    </row>
    <row r="600" spans="1:10" x14ac:dyDescent="0.25">
      <c r="A600" s="3"/>
      <c r="B600" s="3" t="s">
        <v>3</v>
      </c>
      <c r="C600" s="3">
        <v>300</v>
      </c>
      <c r="D600" s="3">
        <v>190</v>
      </c>
      <c r="E600" s="3">
        <v>30</v>
      </c>
      <c r="F600" s="3">
        <v>30</v>
      </c>
      <c r="G600" s="3">
        <v>33</v>
      </c>
      <c r="H600" s="3">
        <v>33</v>
      </c>
      <c r="I600" s="3">
        <v>33</v>
      </c>
      <c r="J600" s="59"/>
    </row>
    <row r="601" spans="1:10" x14ac:dyDescent="0.25">
      <c r="A601" s="3"/>
      <c r="B601" s="3" t="s">
        <v>206</v>
      </c>
      <c r="C601" s="3">
        <v>97.44</v>
      </c>
      <c r="D601" s="3">
        <v>101.81</v>
      </c>
      <c r="E601" s="3">
        <v>103</v>
      </c>
      <c r="F601" s="3">
        <v>103</v>
      </c>
      <c r="G601" s="3">
        <v>110</v>
      </c>
      <c r="H601" s="3">
        <v>110</v>
      </c>
      <c r="I601" s="3">
        <v>110</v>
      </c>
      <c r="J601" s="59"/>
    </row>
    <row r="602" spans="1:10" x14ac:dyDescent="0.25">
      <c r="A602" s="3"/>
      <c r="B602" s="3" t="s">
        <v>4</v>
      </c>
      <c r="C602" s="3">
        <v>14.9</v>
      </c>
      <c r="D602" s="3">
        <v>14.22</v>
      </c>
      <c r="E602" s="3">
        <v>14</v>
      </c>
      <c r="F602" s="3">
        <v>14</v>
      </c>
      <c r="G602" s="3">
        <v>15</v>
      </c>
      <c r="H602" s="3">
        <v>15</v>
      </c>
      <c r="I602" s="3">
        <v>15</v>
      </c>
      <c r="J602" s="59"/>
    </row>
    <row r="603" spans="1:10" x14ac:dyDescent="0.25">
      <c r="A603" s="3"/>
      <c r="B603" s="3" t="s">
        <v>5</v>
      </c>
      <c r="C603" s="3">
        <v>136.41999999999999</v>
      </c>
      <c r="D603" s="3">
        <v>142.56</v>
      </c>
      <c r="E603" s="3">
        <v>145</v>
      </c>
      <c r="F603" s="3">
        <v>145</v>
      </c>
      <c r="G603" s="3">
        <v>155</v>
      </c>
      <c r="H603" s="3">
        <v>155</v>
      </c>
      <c r="I603" s="3">
        <v>155</v>
      </c>
      <c r="J603" s="59"/>
    </row>
    <row r="604" spans="1:10" x14ac:dyDescent="0.25">
      <c r="A604" s="3"/>
      <c r="B604" s="3" t="s">
        <v>6</v>
      </c>
      <c r="C604" s="3">
        <v>7.83</v>
      </c>
      <c r="D604" s="3">
        <v>8.17</v>
      </c>
      <c r="E604" s="3">
        <v>8</v>
      </c>
      <c r="F604" s="3">
        <v>8</v>
      </c>
      <c r="G604" s="3">
        <v>9</v>
      </c>
      <c r="H604" s="3">
        <v>9</v>
      </c>
      <c r="I604" s="3">
        <v>9</v>
      </c>
      <c r="J604" s="59"/>
    </row>
    <row r="605" spans="1:10" x14ac:dyDescent="0.25">
      <c r="A605" s="3"/>
      <c r="B605" s="3" t="s">
        <v>7</v>
      </c>
      <c r="C605" s="3">
        <v>29.23</v>
      </c>
      <c r="D605" s="3">
        <v>30.56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59"/>
    </row>
    <row r="606" spans="1:10" x14ac:dyDescent="0.25">
      <c r="A606" s="3"/>
      <c r="B606" s="3" t="s">
        <v>8</v>
      </c>
      <c r="C606" s="3">
        <v>9.75</v>
      </c>
      <c r="D606" s="3">
        <v>10.18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59"/>
    </row>
    <row r="607" spans="1:10" x14ac:dyDescent="0.25">
      <c r="A607" s="3"/>
      <c r="B607" s="3" t="s">
        <v>9</v>
      </c>
      <c r="C607" s="3">
        <v>46.29</v>
      </c>
      <c r="D607" s="3">
        <v>48.18</v>
      </c>
      <c r="E607" s="3">
        <v>49</v>
      </c>
      <c r="F607" s="3">
        <v>49</v>
      </c>
      <c r="G607" s="3">
        <v>52</v>
      </c>
      <c r="H607" s="3">
        <v>52</v>
      </c>
      <c r="I607" s="3">
        <v>52</v>
      </c>
      <c r="J607" s="59"/>
    </row>
    <row r="608" spans="1:10" x14ac:dyDescent="0.25">
      <c r="A608" s="3"/>
      <c r="B608" s="3" t="s">
        <v>56</v>
      </c>
      <c r="C608" s="3">
        <v>735.61</v>
      </c>
      <c r="D608" s="3">
        <v>400.68</v>
      </c>
      <c r="E608" s="3">
        <v>500</v>
      </c>
      <c r="F608" s="3">
        <v>500</v>
      </c>
      <c r="G608" s="3">
        <v>500</v>
      </c>
      <c r="H608" s="3">
        <v>500</v>
      </c>
      <c r="I608" s="3">
        <v>500</v>
      </c>
      <c r="J608" s="59"/>
    </row>
    <row r="609" spans="1:10" x14ac:dyDescent="0.25">
      <c r="A609" s="3"/>
      <c r="B609" s="3" t="s">
        <v>13</v>
      </c>
      <c r="C609" s="3">
        <v>2160.0100000000002</v>
      </c>
      <c r="D609" s="3">
        <v>632.79999999999995</v>
      </c>
      <c r="E609" s="3">
        <v>1300</v>
      </c>
      <c r="F609" s="3">
        <v>1300</v>
      </c>
      <c r="G609" s="3">
        <v>1300</v>
      </c>
      <c r="H609" s="3">
        <v>1300</v>
      </c>
      <c r="I609" s="3">
        <v>1300</v>
      </c>
      <c r="J609" s="59"/>
    </row>
    <row r="610" spans="1:10" x14ac:dyDescent="0.25">
      <c r="A610" s="3"/>
      <c r="B610" s="3" t="s">
        <v>22</v>
      </c>
      <c r="C610" s="3">
        <v>13.4</v>
      </c>
      <c r="D610" s="3">
        <v>18.559999999999999</v>
      </c>
      <c r="E610" s="3">
        <v>14</v>
      </c>
      <c r="F610" s="3">
        <v>14</v>
      </c>
      <c r="G610" s="3">
        <v>15</v>
      </c>
      <c r="H610" s="3">
        <v>15</v>
      </c>
      <c r="I610" s="3">
        <v>15</v>
      </c>
      <c r="J610" s="59"/>
    </row>
    <row r="611" spans="1:10" x14ac:dyDescent="0.25">
      <c r="A611" s="3"/>
      <c r="B611" s="12" t="s">
        <v>264</v>
      </c>
      <c r="C611" s="12">
        <f>SUM(C598:C610)</f>
        <v>4705.88</v>
      </c>
      <c r="D611" s="12">
        <f>SUM(D598:D610)</f>
        <v>2654.72</v>
      </c>
      <c r="E611" s="12">
        <f>SUM(E598:E610)</f>
        <v>3166</v>
      </c>
      <c r="F611" s="12">
        <f>SUM(F598:F610)</f>
        <v>3166</v>
      </c>
      <c r="G611" s="12">
        <f>SUM(G598:G610)</f>
        <v>3214</v>
      </c>
      <c r="H611" s="12">
        <f>SUM(H598:H610)</f>
        <v>3214</v>
      </c>
      <c r="I611" s="12">
        <f>SUM(I598:I610)</f>
        <v>3214</v>
      </c>
      <c r="J611" s="60"/>
    </row>
    <row r="612" spans="1:10" x14ac:dyDescent="0.25">
      <c r="A612" s="3"/>
      <c r="B612" s="3" t="s">
        <v>265</v>
      </c>
      <c r="C612" s="3"/>
      <c r="D612" s="3"/>
      <c r="E612" s="3"/>
      <c r="F612" s="3"/>
      <c r="G612" s="3"/>
      <c r="H612" s="3"/>
      <c r="I612" s="3"/>
      <c r="J612" s="59"/>
    </row>
    <row r="613" spans="1:10" x14ac:dyDescent="0.25">
      <c r="A613" s="3"/>
      <c r="B613" s="3" t="s">
        <v>69</v>
      </c>
      <c r="C613" s="3">
        <v>3200</v>
      </c>
      <c r="D613" s="3">
        <v>12020.01</v>
      </c>
      <c r="E613" s="3">
        <v>24300</v>
      </c>
      <c r="F613" s="3">
        <v>11300</v>
      </c>
      <c r="G613" s="3">
        <v>15660</v>
      </c>
      <c r="H613" s="3">
        <v>15660</v>
      </c>
      <c r="I613" s="3">
        <v>15660</v>
      </c>
      <c r="J613" s="59"/>
    </row>
    <row r="614" spans="1:10" x14ac:dyDescent="0.25">
      <c r="A614" s="3"/>
      <c r="B614" s="3" t="s">
        <v>3</v>
      </c>
      <c r="C614" s="3">
        <v>138</v>
      </c>
      <c r="D614" s="3">
        <v>180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59"/>
    </row>
    <row r="615" spans="1:10" x14ac:dyDescent="0.25">
      <c r="A615" s="3"/>
      <c r="B615" s="3" t="s">
        <v>212</v>
      </c>
      <c r="C615" s="3">
        <v>333.8</v>
      </c>
      <c r="D615" s="3">
        <v>1092.1600000000001</v>
      </c>
      <c r="E615" s="3">
        <v>2000</v>
      </c>
      <c r="F615" s="3">
        <v>1100</v>
      </c>
      <c r="G615" s="3">
        <v>1000</v>
      </c>
      <c r="H615" s="3">
        <v>1000</v>
      </c>
      <c r="I615" s="3">
        <v>1000</v>
      </c>
      <c r="J615" s="59"/>
    </row>
    <row r="616" spans="1:10" x14ac:dyDescent="0.25">
      <c r="A616" s="3"/>
      <c r="B616" s="3" t="s">
        <v>206</v>
      </c>
      <c r="C616" s="3">
        <v>0</v>
      </c>
      <c r="D616" s="3">
        <v>127.81</v>
      </c>
      <c r="E616" s="3">
        <v>430</v>
      </c>
      <c r="F616" s="3">
        <v>0</v>
      </c>
      <c r="G616" s="3">
        <v>726</v>
      </c>
      <c r="H616" s="3">
        <v>726</v>
      </c>
      <c r="I616" s="3">
        <v>726</v>
      </c>
      <c r="J616" s="59"/>
    </row>
    <row r="617" spans="1:10" x14ac:dyDescent="0.25">
      <c r="A617" s="3"/>
      <c r="B617" s="3" t="s">
        <v>4</v>
      </c>
      <c r="C617" s="3">
        <v>46.72</v>
      </c>
      <c r="D617" s="3">
        <v>170.77</v>
      </c>
      <c r="E617" s="3">
        <v>340</v>
      </c>
      <c r="F617" s="3">
        <v>340</v>
      </c>
      <c r="G617" s="3">
        <v>250</v>
      </c>
      <c r="H617" s="3">
        <v>250</v>
      </c>
      <c r="I617" s="3">
        <v>250</v>
      </c>
      <c r="J617" s="59"/>
    </row>
    <row r="618" spans="1:10" x14ac:dyDescent="0.25">
      <c r="A618" s="3"/>
      <c r="B618" s="3" t="s">
        <v>5</v>
      </c>
      <c r="C618" s="3">
        <v>467.32</v>
      </c>
      <c r="D618" s="3">
        <v>1707.97</v>
      </c>
      <c r="E618" s="3">
        <v>3400</v>
      </c>
      <c r="F618" s="3">
        <v>1600</v>
      </c>
      <c r="G618" s="3">
        <v>2420</v>
      </c>
      <c r="H618" s="3">
        <v>2420</v>
      </c>
      <c r="I618" s="3">
        <v>2420</v>
      </c>
      <c r="J618" s="59"/>
    </row>
    <row r="619" spans="1:10" x14ac:dyDescent="0.25">
      <c r="A619" s="3"/>
      <c r="B619" s="3" t="s">
        <v>6</v>
      </c>
      <c r="C619" s="3">
        <v>26.7</v>
      </c>
      <c r="D619" s="3">
        <v>97.2</v>
      </c>
      <c r="E619" s="3">
        <v>195</v>
      </c>
      <c r="F619" s="3">
        <v>195</v>
      </c>
      <c r="G619" s="3">
        <v>150</v>
      </c>
      <c r="H619" s="3">
        <v>150</v>
      </c>
      <c r="I619" s="3">
        <v>150</v>
      </c>
      <c r="J619" s="59"/>
    </row>
    <row r="620" spans="1:10" x14ac:dyDescent="0.25">
      <c r="A620" s="3"/>
      <c r="B620" s="3" t="s">
        <v>7</v>
      </c>
      <c r="C620" s="3">
        <v>100.14</v>
      </c>
      <c r="D620" s="3">
        <v>365.97</v>
      </c>
      <c r="E620" s="3">
        <v>729</v>
      </c>
      <c r="F620" s="3">
        <v>729</v>
      </c>
      <c r="G620" s="3">
        <v>520</v>
      </c>
      <c r="H620" s="3">
        <v>520</v>
      </c>
      <c r="I620" s="3">
        <v>520</v>
      </c>
      <c r="J620" s="59"/>
    </row>
    <row r="621" spans="1:10" x14ac:dyDescent="0.25">
      <c r="A621" s="3"/>
      <c r="B621" s="3" t="s">
        <v>8</v>
      </c>
      <c r="C621" s="3">
        <v>33.380000000000003</v>
      </c>
      <c r="D621" s="3">
        <v>121.97</v>
      </c>
      <c r="E621" s="3">
        <v>243</v>
      </c>
      <c r="F621" s="3">
        <v>243</v>
      </c>
      <c r="G621" s="3">
        <v>175</v>
      </c>
      <c r="H621" s="3">
        <v>175</v>
      </c>
      <c r="I621" s="3">
        <v>175</v>
      </c>
      <c r="J621" s="59"/>
    </row>
    <row r="622" spans="1:10" x14ac:dyDescent="0.25">
      <c r="A622" s="3"/>
      <c r="B622" s="3" t="s">
        <v>9</v>
      </c>
      <c r="C622" s="3">
        <v>158.54</v>
      </c>
      <c r="D622" s="3">
        <v>579.46</v>
      </c>
      <c r="E622" s="3">
        <v>1154</v>
      </c>
      <c r="F622" s="3">
        <v>554</v>
      </c>
      <c r="G622" s="3">
        <v>820</v>
      </c>
      <c r="H622" s="3">
        <v>820</v>
      </c>
      <c r="I622" s="3">
        <v>820</v>
      </c>
      <c r="J622" s="59"/>
    </row>
    <row r="623" spans="1:10" x14ac:dyDescent="0.25">
      <c r="A623" s="3"/>
      <c r="B623" s="3" t="s">
        <v>56</v>
      </c>
      <c r="C623" s="3">
        <v>1910.95</v>
      </c>
      <c r="D623" s="3"/>
      <c r="E623" s="3">
        <v>150</v>
      </c>
      <c r="F623" s="3">
        <v>150</v>
      </c>
      <c r="G623" s="3">
        <v>100</v>
      </c>
      <c r="H623" s="3">
        <v>100</v>
      </c>
      <c r="I623" s="3">
        <v>100</v>
      </c>
      <c r="J623" s="59"/>
    </row>
    <row r="624" spans="1:10" x14ac:dyDescent="0.25">
      <c r="A624" s="3"/>
      <c r="B624" s="3" t="s">
        <v>22</v>
      </c>
      <c r="C624" s="3">
        <v>49.47</v>
      </c>
      <c r="D624" s="3">
        <v>164.9</v>
      </c>
      <c r="E624" s="3">
        <v>334</v>
      </c>
      <c r="F624" s="3">
        <v>334</v>
      </c>
      <c r="G624" s="3">
        <v>240</v>
      </c>
      <c r="H624" s="3">
        <v>240</v>
      </c>
      <c r="I624" s="3">
        <v>240</v>
      </c>
      <c r="J624" s="59"/>
    </row>
    <row r="625" spans="1:10" x14ac:dyDescent="0.25">
      <c r="A625" s="3"/>
      <c r="B625" s="3" t="s">
        <v>17</v>
      </c>
      <c r="C625" s="3">
        <v>374.4</v>
      </c>
      <c r="D625" s="3">
        <v>1425.9</v>
      </c>
      <c r="E625" s="3">
        <v>2625</v>
      </c>
      <c r="F625" s="3">
        <v>1125</v>
      </c>
      <c r="G625" s="3">
        <v>1560</v>
      </c>
      <c r="H625" s="3">
        <v>1560</v>
      </c>
      <c r="I625" s="3">
        <v>1560</v>
      </c>
      <c r="J625" s="59"/>
    </row>
    <row r="626" spans="1:10" x14ac:dyDescent="0.25">
      <c r="A626" s="3"/>
      <c r="B626" s="3" t="s">
        <v>76</v>
      </c>
      <c r="C626" s="3"/>
      <c r="D626" s="3">
        <v>179.88</v>
      </c>
      <c r="E626" s="3">
        <v>0</v>
      </c>
      <c r="F626" s="3">
        <v>0</v>
      </c>
      <c r="G626" s="3">
        <v>10</v>
      </c>
      <c r="H626" s="3">
        <v>10</v>
      </c>
      <c r="I626" s="3">
        <v>10</v>
      </c>
      <c r="J626" s="59"/>
    </row>
    <row r="627" spans="1:10" x14ac:dyDescent="0.25">
      <c r="A627" s="3"/>
      <c r="B627" s="12" t="s">
        <v>266</v>
      </c>
      <c r="C627" s="12">
        <f>SUM(C613:C625)</f>
        <v>6839.42</v>
      </c>
      <c r="D627" s="12">
        <f>SUM(D613:D626)</f>
        <v>18234.000000000004</v>
      </c>
      <c r="E627" s="12">
        <f>SUM(E613:E626)</f>
        <v>35900</v>
      </c>
      <c r="F627" s="12">
        <f>SUM(F613:F626)</f>
        <v>17670</v>
      </c>
      <c r="G627" s="12">
        <f>SUM(G613:G626)</f>
        <v>23631</v>
      </c>
      <c r="H627" s="12">
        <f>SUM(H613:H626)</f>
        <v>23631</v>
      </c>
      <c r="I627" s="12">
        <f>SUM(I613:I626)</f>
        <v>23631</v>
      </c>
      <c r="J627" s="60"/>
    </row>
    <row r="628" spans="1:10" x14ac:dyDescent="0.25">
      <c r="A628" s="3"/>
      <c r="B628" s="12" t="s">
        <v>267</v>
      </c>
      <c r="C628" s="12"/>
      <c r="D628" s="12"/>
      <c r="E628" s="3"/>
      <c r="F628" s="3"/>
      <c r="G628" s="3"/>
      <c r="H628" s="3"/>
      <c r="I628" s="3"/>
      <c r="J628" s="59"/>
    </row>
    <row r="629" spans="1:10" x14ac:dyDescent="0.25">
      <c r="A629" s="3"/>
      <c r="B629" s="3" t="s">
        <v>56</v>
      </c>
      <c r="C629" s="3">
        <v>51.05</v>
      </c>
      <c r="D629" s="3">
        <v>1614.56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59"/>
    </row>
    <row r="630" spans="1:10" x14ac:dyDescent="0.25">
      <c r="A630" s="3"/>
      <c r="B630" s="3" t="s">
        <v>268</v>
      </c>
      <c r="C630" s="3">
        <v>71.64</v>
      </c>
      <c r="D630" s="3"/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59"/>
    </row>
    <row r="631" spans="1:10" x14ac:dyDescent="0.25">
      <c r="A631" s="3"/>
      <c r="B631" s="12" t="s">
        <v>269</v>
      </c>
      <c r="C631" s="12">
        <f t="shared" ref="C631:E631" si="33">SUM(C629:C630)</f>
        <v>122.69</v>
      </c>
      <c r="D631" s="12">
        <f>SUM(D629:D630)</f>
        <v>1614.56</v>
      </c>
      <c r="E631" s="14">
        <f t="shared" si="33"/>
        <v>0</v>
      </c>
      <c r="F631" s="14">
        <f>SUM(F629:F630)</f>
        <v>0</v>
      </c>
      <c r="G631" s="14">
        <f>SUM(G629:G630)</f>
        <v>0</v>
      </c>
      <c r="H631" s="14">
        <f>SUM(H629:H630)</f>
        <v>0</v>
      </c>
      <c r="I631" s="14">
        <f>SUM(I629:I630)</f>
        <v>0</v>
      </c>
      <c r="J631" s="64"/>
    </row>
    <row r="632" spans="1:10" x14ac:dyDescent="0.25">
      <c r="A632" s="4"/>
      <c r="B632" s="10" t="s">
        <v>270</v>
      </c>
      <c r="C632" s="10">
        <v>115185.71</v>
      </c>
      <c r="D632" s="10">
        <v>117565.9</v>
      </c>
      <c r="E632" s="10">
        <f>E594+E611+E627+E631</f>
        <v>146991</v>
      </c>
      <c r="F632" s="10">
        <f>F594+F611+F627+F631</f>
        <v>130261</v>
      </c>
      <c r="G632" s="10">
        <f>G594+G611+G627+G631</f>
        <v>145921</v>
      </c>
      <c r="H632" s="10">
        <f>H594+H611+H627+H631</f>
        <v>145921</v>
      </c>
      <c r="I632" s="10">
        <f>I594+I611+I627+I631</f>
        <v>145921</v>
      </c>
      <c r="J632" s="61"/>
    </row>
    <row r="633" spans="1:10" x14ac:dyDescent="0.25">
      <c r="A633" s="4" t="s">
        <v>271</v>
      </c>
      <c r="B633" s="12" t="s">
        <v>272</v>
      </c>
      <c r="C633" s="12"/>
      <c r="D633" s="12"/>
      <c r="E633" s="3"/>
      <c r="F633" s="3"/>
      <c r="G633" s="3"/>
      <c r="H633" s="3"/>
      <c r="I633" s="3"/>
      <c r="J633" s="59"/>
    </row>
    <row r="634" spans="1:10" x14ac:dyDescent="0.25">
      <c r="A634" s="3"/>
      <c r="B634" s="3" t="s">
        <v>53</v>
      </c>
      <c r="C634" s="3">
        <v>15591.7</v>
      </c>
      <c r="D634" s="3">
        <v>14640.28</v>
      </c>
      <c r="E634" s="3">
        <v>16000</v>
      </c>
      <c r="F634" s="3">
        <v>10900</v>
      </c>
      <c r="G634" s="3">
        <v>10900</v>
      </c>
      <c r="H634" s="3">
        <v>10900</v>
      </c>
      <c r="I634" s="3">
        <v>10900</v>
      </c>
      <c r="J634" s="59"/>
    </row>
    <row r="635" spans="1:10" x14ac:dyDescent="0.25">
      <c r="A635" s="3"/>
      <c r="B635" s="3" t="s">
        <v>54</v>
      </c>
      <c r="C635" s="3">
        <v>18661.79</v>
      </c>
      <c r="D635" s="3">
        <v>14721.32</v>
      </c>
      <c r="E635" s="3">
        <v>16000</v>
      </c>
      <c r="F635" s="3">
        <v>11600</v>
      </c>
      <c r="G635" s="3">
        <v>11600</v>
      </c>
      <c r="H635" s="3">
        <v>11600</v>
      </c>
      <c r="I635" s="3">
        <v>11600</v>
      </c>
      <c r="J635" s="59"/>
    </row>
    <row r="636" spans="1:10" x14ac:dyDescent="0.25">
      <c r="A636" s="3"/>
      <c r="B636" s="3" t="s">
        <v>236</v>
      </c>
      <c r="C636" s="3">
        <v>3733.1</v>
      </c>
      <c r="D636" s="3">
        <v>5420.1</v>
      </c>
      <c r="E636" s="3">
        <v>4000</v>
      </c>
      <c r="F636" s="3">
        <v>7000</v>
      </c>
      <c r="G636" s="3">
        <v>4000</v>
      </c>
      <c r="H636" s="3">
        <v>4000</v>
      </c>
      <c r="I636" s="3">
        <v>4000</v>
      </c>
      <c r="J636" s="59"/>
    </row>
    <row r="637" spans="1:10" x14ac:dyDescent="0.25">
      <c r="A637" s="3"/>
      <c r="B637" s="3" t="s">
        <v>56</v>
      </c>
      <c r="C637" s="3">
        <v>998.21</v>
      </c>
      <c r="D637" s="3">
        <v>336.27</v>
      </c>
      <c r="E637" s="3">
        <v>300</v>
      </c>
      <c r="F637" s="3">
        <v>2000</v>
      </c>
      <c r="G637" s="3">
        <v>2000</v>
      </c>
      <c r="H637" s="3">
        <v>2000</v>
      </c>
      <c r="I637" s="3">
        <v>2000</v>
      </c>
      <c r="J637" s="59"/>
    </row>
    <row r="638" spans="1:10" x14ac:dyDescent="0.25">
      <c r="A638" s="3"/>
      <c r="B638" s="3" t="s">
        <v>273</v>
      </c>
      <c r="C638" s="3">
        <v>264</v>
      </c>
      <c r="D638" s="3">
        <v>0</v>
      </c>
      <c r="E638" s="3">
        <v>300</v>
      </c>
      <c r="F638" s="3">
        <v>0</v>
      </c>
      <c r="G638" s="3">
        <v>0</v>
      </c>
      <c r="H638" s="3">
        <v>0</v>
      </c>
      <c r="I638" s="3">
        <v>0</v>
      </c>
      <c r="J638" s="59"/>
    </row>
    <row r="639" spans="1:10" x14ac:dyDescent="0.25">
      <c r="A639" s="3"/>
      <c r="B639" s="3" t="s">
        <v>59</v>
      </c>
      <c r="C639" s="3">
        <v>12954.89</v>
      </c>
      <c r="D639" s="3">
        <v>6637.12</v>
      </c>
      <c r="E639" s="3">
        <v>5000</v>
      </c>
      <c r="F639" s="3">
        <v>5000</v>
      </c>
      <c r="G639" s="3">
        <v>3000</v>
      </c>
      <c r="H639" s="3">
        <v>3000</v>
      </c>
      <c r="I639" s="3">
        <v>3000</v>
      </c>
      <c r="J639" s="59"/>
    </row>
    <row r="640" spans="1:10" x14ac:dyDescent="0.25">
      <c r="A640" s="3"/>
      <c r="B640" s="3" t="s">
        <v>61</v>
      </c>
      <c r="C640" s="3">
        <v>291.2</v>
      </c>
      <c r="D640" s="3">
        <v>110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59"/>
    </row>
    <row r="641" spans="1:11" x14ac:dyDescent="0.25">
      <c r="A641" s="3"/>
      <c r="B641" s="9" t="s">
        <v>547</v>
      </c>
      <c r="C641" s="9">
        <v>375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59"/>
    </row>
    <row r="642" spans="1:11" x14ac:dyDescent="0.25">
      <c r="A642" s="3"/>
      <c r="B642" s="9" t="s">
        <v>515</v>
      </c>
      <c r="C642" s="9">
        <v>0</v>
      </c>
      <c r="D642" s="9">
        <v>11826.06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62"/>
    </row>
    <row r="643" spans="1:11" x14ac:dyDescent="0.25">
      <c r="A643" s="3"/>
      <c r="B643" s="9" t="s">
        <v>521</v>
      </c>
      <c r="C643" s="9">
        <v>0</v>
      </c>
      <c r="D643" s="9">
        <v>23387.82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62"/>
    </row>
    <row r="644" spans="1:11" x14ac:dyDescent="0.25">
      <c r="A644" s="3"/>
      <c r="B644" s="10" t="s">
        <v>274</v>
      </c>
      <c r="C644" s="10">
        <f t="shared" ref="C644:E644" si="34">SUM(C634:C643)</f>
        <v>52869.89</v>
      </c>
      <c r="D644" s="10">
        <f>SUM(D634:D643)</f>
        <v>77078.97</v>
      </c>
      <c r="E644" s="10">
        <f t="shared" si="34"/>
        <v>41600</v>
      </c>
      <c r="F644" s="10">
        <f t="shared" ref="F644" si="35">SUM(F634:F643)</f>
        <v>36500</v>
      </c>
      <c r="G644" s="10">
        <f>SUM(G634:G643)</f>
        <v>31500</v>
      </c>
      <c r="H644" s="10">
        <f>SUM(H634:H643)</f>
        <v>31500</v>
      </c>
      <c r="I644" s="10">
        <f>SUM(I634:I643)</f>
        <v>31500</v>
      </c>
      <c r="J644" s="61"/>
    </row>
    <row r="645" spans="1:11" ht="15.75" x14ac:dyDescent="0.25">
      <c r="A645" s="4"/>
      <c r="B645" s="7" t="s">
        <v>275</v>
      </c>
      <c r="C645" s="7">
        <f t="shared" ref="C645:E645" si="36">C564+C632+C644</f>
        <v>185314.3</v>
      </c>
      <c r="D645" s="7">
        <v>218724.27</v>
      </c>
      <c r="E645" s="7">
        <f t="shared" si="36"/>
        <v>205691</v>
      </c>
      <c r="F645" s="7">
        <f t="shared" ref="F645:G645" si="37">F564+F632+F644</f>
        <v>183861</v>
      </c>
      <c r="G645" s="7">
        <f t="shared" si="37"/>
        <v>194521</v>
      </c>
      <c r="H645" s="7">
        <f t="shared" ref="H645:I645" si="38">H564+H632+H644</f>
        <v>194521</v>
      </c>
      <c r="I645" s="7">
        <f t="shared" si="38"/>
        <v>194521</v>
      </c>
      <c r="J645" s="70"/>
    </row>
    <row r="646" spans="1:11" x14ac:dyDescent="0.25">
      <c r="A646" s="4" t="s">
        <v>276</v>
      </c>
      <c r="B646" s="4" t="s">
        <v>277</v>
      </c>
      <c r="C646" s="4"/>
      <c r="D646" s="4"/>
      <c r="E646" s="3"/>
      <c r="F646" s="3"/>
      <c r="G646" s="3"/>
      <c r="H646" s="3"/>
      <c r="I646" s="3"/>
      <c r="J646" s="59"/>
    </row>
    <row r="647" spans="1:11" x14ac:dyDescent="0.25">
      <c r="A647" s="4" t="s">
        <v>278</v>
      </c>
      <c r="B647" s="4" t="s">
        <v>279</v>
      </c>
      <c r="C647" s="4"/>
      <c r="D647" s="4"/>
      <c r="E647" s="3"/>
      <c r="F647" s="3"/>
      <c r="G647" s="3"/>
      <c r="H647" s="3"/>
      <c r="I647" s="3"/>
      <c r="J647" s="59"/>
    </row>
    <row r="648" spans="1:11" x14ac:dyDescent="0.25">
      <c r="A648" s="3"/>
      <c r="B648" s="3" t="s">
        <v>54</v>
      </c>
      <c r="C648" s="3">
        <v>11315.46</v>
      </c>
      <c r="D648" s="3">
        <v>9315.85</v>
      </c>
      <c r="E648" s="3">
        <v>10000</v>
      </c>
      <c r="F648" s="3">
        <v>10000</v>
      </c>
      <c r="G648" s="3">
        <v>10000</v>
      </c>
      <c r="H648" s="3">
        <v>10000</v>
      </c>
      <c r="I648" s="3">
        <v>10000</v>
      </c>
      <c r="J648" s="59"/>
    </row>
    <row r="649" spans="1:11" x14ac:dyDescent="0.25">
      <c r="A649" s="3"/>
      <c r="B649" s="3" t="s">
        <v>236</v>
      </c>
      <c r="C649" s="3">
        <v>4460.87</v>
      </c>
      <c r="D649" s="3">
        <v>4708.88</v>
      </c>
      <c r="E649" s="3">
        <v>4500</v>
      </c>
      <c r="F649" s="3">
        <v>4500</v>
      </c>
      <c r="G649" s="3">
        <v>4500</v>
      </c>
      <c r="H649" s="3">
        <v>4500</v>
      </c>
      <c r="I649" s="3">
        <v>4500</v>
      </c>
      <c r="J649" s="59"/>
    </row>
    <row r="650" spans="1:11" x14ac:dyDescent="0.25">
      <c r="A650" s="3"/>
      <c r="B650" s="3" t="s">
        <v>56</v>
      </c>
      <c r="C650" s="3">
        <v>89.14</v>
      </c>
      <c r="D650" s="3">
        <v>170.21</v>
      </c>
      <c r="E650" s="3">
        <v>300</v>
      </c>
      <c r="F650" s="3">
        <v>300</v>
      </c>
      <c r="G650" s="3">
        <v>300</v>
      </c>
      <c r="H650" s="3">
        <v>300</v>
      </c>
      <c r="I650" s="3">
        <v>300</v>
      </c>
      <c r="J650" s="59"/>
    </row>
    <row r="651" spans="1:11" x14ac:dyDescent="0.25">
      <c r="A651" s="3"/>
      <c r="B651" s="3" t="s">
        <v>59</v>
      </c>
      <c r="C651" s="3">
        <v>275</v>
      </c>
      <c r="D651" s="3"/>
      <c r="E651" s="3">
        <v>500</v>
      </c>
      <c r="F651" s="3">
        <v>500</v>
      </c>
      <c r="G651" s="3">
        <v>500</v>
      </c>
      <c r="H651" s="3">
        <v>500</v>
      </c>
      <c r="I651" s="3">
        <v>500</v>
      </c>
      <c r="J651" s="65"/>
      <c r="K651" s="55"/>
    </row>
    <row r="652" spans="1:11" x14ac:dyDescent="0.25">
      <c r="A652" s="3"/>
      <c r="B652" s="3" t="s">
        <v>507</v>
      </c>
      <c r="C652" s="3">
        <v>0</v>
      </c>
      <c r="D652" s="3">
        <v>631.5</v>
      </c>
      <c r="E652" s="3">
        <v>5129</v>
      </c>
      <c r="F652" s="3">
        <v>5129</v>
      </c>
      <c r="G652" s="3">
        <v>6500</v>
      </c>
      <c r="H652" s="3">
        <v>6500</v>
      </c>
      <c r="I652" s="3">
        <v>6500</v>
      </c>
      <c r="J652" s="65"/>
      <c r="K652" s="55"/>
    </row>
    <row r="653" spans="1:11" x14ac:dyDescent="0.25">
      <c r="A653" s="3"/>
      <c r="B653" s="3" t="s">
        <v>61</v>
      </c>
      <c r="C653" s="3">
        <v>537.84</v>
      </c>
      <c r="D653" s="3">
        <v>300.45</v>
      </c>
      <c r="E653" s="3">
        <v>1100</v>
      </c>
      <c r="F653" s="3">
        <v>1100</v>
      </c>
      <c r="G653" s="3">
        <v>1100</v>
      </c>
      <c r="H653" s="3">
        <v>1100</v>
      </c>
      <c r="I653" s="3">
        <v>1100</v>
      </c>
      <c r="J653" s="59"/>
    </row>
    <row r="654" spans="1:11" x14ac:dyDescent="0.25">
      <c r="A654" s="3"/>
      <c r="B654" s="3" t="s">
        <v>99</v>
      </c>
      <c r="C654" s="3">
        <v>322.64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59"/>
    </row>
    <row r="655" spans="1:11" x14ac:dyDescent="0.25">
      <c r="A655" s="4"/>
      <c r="B655" s="10" t="s">
        <v>280</v>
      </c>
      <c r="C655" s="10">
        <f t="shared" ref="C655:E655" si="39">SUM(C648:C654)</f>
        <v>17000.949999999997</v>
      </c>
      <c r="D655" s="10">
        <f>SUM(D648:D654)</f>
        <v>15126.89</v>
      </c>
      <c r="E655" s="10">
        <f t="shared" si="39"/>
        <v>21529</v>
      </c>
      <c r="F655" s="10">
        <f t="shared" ref="F655" si="40">SUM(F648:F654)</f>
        <v>21529</v>
      </c>
      <c r="G655" s="10">
        <f>SUM(G648:G654)</f>
        <v>22900</v>
      </c>
      <c r="H655" s="10">
        <f>SUM(H648:H654)</f>
        <v>22900</v>
      </c>
      <c r="I655" s="10">
        <f>SUM(I648:I654)</f>
        <v>22900</v>
      </c>
      <c r="J655" s="61"/>
    </row>
    <row r="656" spans="1:11" x14ac:dyDescent="0.25">
      <c r="A656" s="4" t="s">
        <v>281</v>
      </c>
      <c r="B656" s="4" t="s">
        <v>282</v>
      </c>
      <c r="C656" s="4"/>
      <c r="D656" s="4"/>
      <c r="E656" s="3"/>
      <c r="F656" s="3"/>
      <c r="G656" s="3"/>
      <c r="H656" s="3"/>
      <c r="I656" s="3"/>
      <c r="J656" s="59"/>
    </row>
    <row r="657" spans="1:10" x14ac:dyDescent="0.25">
      <c r="A657" s="3"/>
      <c r="B657" s="3" t="s">
        <v>53</v>
      </c>
      <c r="C657" s="3">
        <v>134.07</v>
      </c>
      <c r="D657" s="3">
        <v>123.16</v>
      </c>
      <c r="E657" s="3">
        <v>200</v>
      </c>
      <c r="F657" s="3">
        <v>200</v>
      </c>
      <c r="G657" s="3">
        <v>200</v>
      </c>
      <c r="H657" s="3">
        <v>200</v>
      </c>
      <c r="I657" s="3">
        <v>200</v>
      </c>
      <c r="J657" s="59"/>
    </row>
    <row r="658" spans="1:10" x14ac:dyDescent="0.25">
      <c r="A658" s="3"/>
      <c r="B658" s="3" t="s">
        <v>236</v>
      </c>
      <c r="C658" s="3">
        <v>10269.44</v>
      </c>
      <c r="D658" s="3">
        <v>11353.2</v>
      </c>
      <c r="E658" s="3">
        <v>11000</v>
      </c>
      <c r="F658" s="3">
        <v>11000</v>
      </c>
      <c r="G658" s="3">
        <v>11000</v>
      </c>
      <c r="H658" s="3">
        <v>11000</v>
      </c>
      <c r="I658" s="3">
        <v>11000</v>
      </c>
      <c r="J658" s="59"/>
    </row>
    <row r="659" spans="1:10" x14ac:dyDescent="0.25">
      <c r="A659" s="3"/>
      <c r="B659" s="3" t="s">
        <v>59</v>
      </c>
      <c r="C659" s="3">
        <v>0</v>
      </c>
      <c r="D659" s="3">
        <v>682.2</v>
      </c>
      <c r="E659" s="3">
        <v>200</v>
      </c>
      <c r="F659" s="3">
        <v>200</v>
      </c>
      <c r="G659" s="3">
        <v>200</v>
      </c>
      <c r="H659" s="3">
        <v>200</v>
      </c>
      <c r="I659" s="3">
        <v>200</v>
      </c>
      <c r="J659" s="59"/>
    </row>
    <row r="660" spans="1:10" x14ac:dyDescent="0.25">
      <c r="A660" s="3"/>
      <c r="B660" s="3" t="s">
        <v>583</v>
      </c>
      <c r="C660" s="3">
        <v>0</v>
      </c>
      <c r="D660" s="3">
        <v>0</v>
      </c>
      <c r="E660" s="3">
        <v>0</v>
      </c>
      <c r="F660" s="3">
        <v>6500</v>
      </c>
      <c r="G660" s="3">
        <v>0</v>
      </c>
      <c r="H660" s="3">
        <v>0</v>
      </c>
      <c r="I660" s="3">
        <v>0</v>
      </c>
      <c r="J660" s="59"/>
    </row>
    <row r="661" spans="1:10" x14ac:dyDescent="0.25">
      <c r="A661" s="3"/>
      <c r="B661" s="3" t="s">
        <v>584</v>
      </c>
      <c r="C661" s="3">
        <v>0</v>
      </c>
      <c r="D661" s="3">
        <v>0</v>
      </c>
      <c r="E661" s="3">
        <v>0</v>
      </c>
      <c r="F661" s="3">
        <v>2000</v>
      </c>
      <c r="G661" s="3">
        <v>0</v>
      </c>
      <c r="H661" s="3">
        <v>0</v>
      </c>
      <c r="I661" s="3">
        <v>0</v>
      </c>
      <c r="J661" s="59"/>
    </row>
    <row r="662" spans="1:10" x14ac:dyDescent="0.25">
      <c r="A662" s="3"/>
      <c r="B662" s="3" t="s">
        <v>99</v>
      </c>
      <c r="C662" s="3">
        <v>357.01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59"/>
    </row>
    <row r="663" spans="1:10" x14ac:dyDescent="0.25">
      <c r="A663" s="4"/>
      <c r="B663" s="10" t="s">
        <v>283</v>
      </c>
      <c r="C663" s="10">
        <f>SUM(C657:C662)</f>
        <v>10760.52</v>
      </c>
      <c r="D663" s="10">
        <f>SUM(D657:D662)</f>
        <v>12158.560000000001</v>
      </c>
      <c r="E663" s="10">
        <f>SUM(E657:E662)</f>
        <v>11400</v>
      </c>
      <c r="F663" s="10">
        <f>SUM(F657:F662)</f>
        <v>19900</v>
      </c>
      <c r="G663" s="10">
        <f>SUM(G657:G662)</f>
        <v>11400</v>
      </c>
      <c r="H663" s="10">
        <f>SUM(H657:H662)</f>
        <v>11400</v>
      </c>
      <c r="I663" s="10">
        <f>SUM(I657:I662)</f>
        <v>11400</v>
      </c>
      <c r="J663" s="61"/>
    </row>
    <row r="664" spans="1:10" x14ac:dyDescent="0.25">
      <c r="A664" s="4" t="s">
        <v>284</v>
      </c>
      <c r="B664" s="11" t="s">
        <v>285</v>
      </c>
      <c r="C664" s="11"/>
      <c r="D664" s="11"/>
      <c r="E664" s="13"/>
      <c r="F664" s="13"/>
      <c r="G664" s="13"/>
      <c r="H664" s="13"/>
      <c r="I664" s="13"/>
      <c r="J664" s="66"/>
    </row>
    <row r="665" spans="1:10" x14ac:dyDescent="0.25">
      <c r="A665" s="3"/>
      <c r="B665" s="9" t="s">
        <v>286</v>
      </c>
      <c r="C665" s="9">
        <v>0</v>
      </c>
      <c r="D665" s="9">
        <v>4625.6000000000004</v>
      </c>
      <c r="E665" s="9">
        <v>2200</v>
      </c>
      <c r="F665" s="9">
        <v>3200</v>
      </c>
      <c r="G665" s="9">
        <v>0</v>
      </c>
      <c r="H665" s="9">
        <v>0</v>
      </c>
      <c r="I665" s="9">
        <v>0</v>
      </c>
      <c r="J665" s="62"/>
    </row>
    <row r="666" spans="1:10" x14ac:dyDescent="0.25">
      <c r="A666" s="4"/>
      <c r="B666" s="10" t="s">
        <v>287</v>
      </c>
      <c r="C666" s="10">
        <v>0</v>
      </c>
      <c r="D666" s="10">
        <v>4625.6000000000004</v>
      </c>
      <c r="E666" s="10">
        <v>2200</v>
      </c>
      <c r="F666" s="10">
        <f>SUM(F665)</f>
        <v>3200</v>
      </c>
      <c r="G666" s="10">
        <v>0</v>
      </c>
      <c r="H666" s="10">
        <v>0</v>
      </c>
      <c r="I666" s="10">
        <v>0</v>
      </c>
      <c r="J666" s="61"/>
    </row>
    <row r="667" spans="1:10" x14ac:dyDescent="0.25">
      <c r="A667" s="4" t="s">
        <v>288</v>
      </c>
      <c r="B667" s="4" t="s">
        <v>289</v>
      </c>
      <c r="C667" s="4"/>
      <c r="D667" s="4"/>
      <c r="E667" s="3"/>
      <c r="F667" s="3"/>
      <c r="G667" s="3"/>
      <c r="H667" s="3"/>
      <c r="I667" s="3"/>
      <c r="J667" s="59"/>
    </row>
    <row r="668" spans="1:10" x14ac:dyDescent="0.25">
      <c r="A668" s="3"/>
      <c r="B668" s="3" t="s">
        <v>290</v>
      </c>
      <c r="C668" s="3">
        <v>1479.63</v>
      </c>
      <c r="D668" s="3">
        <v>1216.8</v>
      </c>
      <c r="E668" s="3">
        <v>1500</v>
      </c>
      <c r="F668" s="3">
        <v>1500</v>
      </c>
      <c r="G668" s="3">
        <v>1500</v>
      </c>
      <c r="H668" s="3">
        <v>1500</v>
      </c>
      <c r="I668" s="3">
        <v>1500</v>
      </c>
      <c r="J668" s="59"/>
    </row>
    <row r="669" spans="1:10" x14ac:dyDescent="0.25">
      <c r="A669" s="3"/>
      <c r="B669" s="3" t="s">
        <v>61</v>
      </c>
      <c r="C669" s="3">
        <v>318</v>
      </c>
      <c r="D669" s="3">
        <v>893.6</v>
      </c>
      <c r="E669" s="3">
        <v>300</v>
      </c>
      <c r="F669" s="3">
        <v>300</v>
      </c>
      <c r="G669" s="3">
        <v>300</v>
      </c>
      <c r="H669" s="3">
        <v>300</v>
      </c>
      <c r="I669" s="3">
        <v>300</v>
      </c>
      <c r="J669" s="59"/>
    </row>
    <row r="670" spans="1:10" x14ac:dyDescent="0.25">
      <c r="A670" s="3"/>
      <c r="B670" s="3" t="s">
        <v>522</v>
      </c>
      <c r="C670" s="3">
        <v>0</v>
      </c>
      <c r="D670" s="3">
        <v>3952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59"/>
    </row>
    <row r="671" spans="1:10" x14ac:dyDescent="0.25">
      <c r="A671" s="3"/>
      <c r="B671" s="3" t="s">
        <v>273</v>
      </c>
      <c r="C671" s="3">
        <v>0</v>
      </c>
      <c r="D671" s="3">
        <v>3920</v>
      </c>
      <c r="E671" s="3">
        <v>2500</v>
      </c>
      <c r="F671" s="3">
        <v>13263</v>
      </c>
      <c r="G671" s="3">
        <v>5000</v>
      </c>
      <c r="H671" s="3">
        <v>5000</v>
      </c>
      <c r="I671" s="3">
        <v>5000</v>
      </c>
      <c r="J671" s="59"/>
    </row>
    <row r="672" spans="1:10" x14ac:dyDescent="0.25">
      <c r="A672" s="3"/>
      <c r="B672" s="3" t="s">
        <v>291</v>
      </c>
      <c r="C672" s="3">
        <v>877.04</v>
      </c>
      <c r="D672" s="3">
        <v>1455</v>
      </c>
      <c r="E672" s="3">
        <v>2500</v>
      </c>
      <c r="F672" s="3">
        <v>2500</v>
      </c>
      <c r="G672" s="3">
        <v>1500</v>
      </c>
      <c r="H672" s="3">
        <v>1500</v>
      </c>
      <c r="I672" s="3">
        <v>1500</v>
      </c>
      <c r="J672" s="59"/>
    </row>
    <row r="673" spans="1:10" x14ac:dyDescent="0.25">
      <c r="A673" s="3"/>
      <c r="B673" s="3" t="s">
        <v>292</v>
      </c>
      <c r="C673" s="3">
        <v>5800.72</v>
      </c>
      <c r="D673" s="3">
        <v>6497.5</v>
      </c>
      <c r="E673" s="3">
        <v>5800</v>
      </c>
      <c r="F673" s="3">
        <v>5800</v>
      </c>
      <c r="G673" s="3">
        <v>7400</v>
      </c>
      <c r="H673" s="3">
        <v>7400</v>
      </c>
      <c r="I673" s="3">
        <v>7400</v>
      </c>
      <c r="J673" s="59"/>
    </row>
    <row r="674" spans="1:10" x14ac:dyDescent="0.25">
      <c r="A674" s="3"/>
      <c r="B674" s="3" t="s">
        <v>293</v>
      </c>
      <c r="C674" s="3">
        <v>3172.87</v>
      </c>
      <c r="D674" s="3">
        <v>3261.86</v>
      </c>
      <c r="E674" s="3">
        <v>3000</v>
      </c>
      <c r="F674" s="3">
        <v>3000</v>
      </c>
      <c r="G674" s="3">
        <v>3000</v>
      </c>
      <c r="H674" s="3">
        <v>3000</v>
      </c>
      <c r="I674" s="3">
        <v>3000</v>
      </c>
      <c r="J674" s="59"/>
    </row>
    <row r="675" spans="1:10" x14ac:dyDescent="0.25">
      <c r="A675" s="3"/>
      <c r="B675" s="3" t="s">
        <v>294</v>
      </c>
      <c r="C675" s="3">
        <v>397.6</v>
      </c>
      <c r="D675" s="3">
        <v>1670</v>
      </c>
      <c r="E675" s="3">
        <v>500</v>
      </c>
      <c r="F675" s="3">
        <v>500</v>
      </c>
      <c r="G675" s="3">
        <v>500</v>
      </c>
      <c r="H675" s="3">
        <v>500</v>
      </c>
      <c r="I675" s="3">
        <v>500</v>
      </c>
      <c r="J675" s="59"/>
    </row>
    <row r="676" spans="1:10" x14ac:dyDescent="0.25">
      <c r="A676" s="3"/>
      <c r="B676" s="3" t="s">
        <v>106</v>
      </c>
      <c r="C676" s="3">
        <v>1600.91</v>
      </c>
      <c r="D676" s="3">
        <v>1523.24</v>
      </c>
      <c r="E676" s="3">
        <v>1500</v>
      </c>
      <c r="F676" s="3">
        <v>1500</v>
      </c>
      <c r="G676" s="3">
        <v>1500</v>
      </c>
      <c r="H676" s="3">
        <v>1500</v>
      </c>
      <c r="I676" s="3">
        <v>1500</v>
      </c>
      <c r="J676" s="59"/>
    </row>
    <row r="677" spans="1:10" x14ac:dyDescent="0.25">
      <c r="A677" s="3"/>
      <c r="B677" s="3" t="s">
        <v>295</v>
      </c>
      <c r="C677" s="3">
        <v>1877.52</v>
      </c>
      <c r="D677" s="3">
        <v>501.12</v>
      </c>
      <c r="E677" s="3">
        <v>600</v>
      </c>
      <c r="F677" s="3">
        <v>600</v>
      </c>
      <c r="G677" s="3">
        <v>800</v>
      </c>
      <c r="H677" s="3">
        <v>800</v>
      </c>
      <c r="I677" s="3">
        <v>800</v>
      </c>
      <c r="J677" s="59"/>
    </row>
    <row r="678" spans="1:10" x14ac:dyDescent="0.25">
      <c r="A678" s="3"/>
      <c r="B678" s="3" t="s">
        <v>99</v>
      </c>
      <c r="C678" s="3">
        <v>4320.58</v>
      </c>
      <c r="D678" s="3">
        <v>4575.2700000000004</v>
      </c>
      <c r="E678" s="3">
        <v>4620</v>
      </c>
      <c r="F678" s="3">
        <v>4620</v>
      </c>
      <c r="G678" s="3">
        <v>3250</v>
      </c>
      <c r="H678" s="3">
        <v>3250</v>
      </c>
      <c r="I678" s="3">
        <v>3250</v>
      </c>
      <c r="J678" s="59"/>
    </row>
    <row r="679" spans="1:10" x14ac:dyDescent="0.25">
      <c r="A679" s="3"/>
      <c r="B679" s="3" t="s">
        <v>485</v>
      </c>
      <c r="C679" s="3">
        <v>0</v>
      </c>
      <c r="D679" s="3">
        <v>3136.94</v>
      </c>
      <c r="E679" s="3">
        <v>2240</v>
      </c>
      <c r="F679" s="3">
        <v>2240</v>
      </c>
      <c r="G679" s="3">
        <v>2000</v>
      </c>
      <c r="H679" s="3">
        <v>2000</v>
      </c>
      <c r="I679" s="3">
        <v>2000</v>
      </c>
      <c r="J679" s="59"/>
    </row>
    <row r="680" spans="1:10" x14ac:dyDescent="0.25">
      <c r="A680" s="3"/>
      <c r="B680" s="3" t="s">
        <v>296</v>
      </c>
      <c r="C680" s="3">
        <v>277.5</v>
      </c>
      <c r="D680" s="3">
        <v>567.5</v>
      </c>
      <c r="E680" s="3">
        <v>500</v>
      </c>
      <c r="F680" s="3">
        <v>500</v>
      </c>
      <c r="G680" s="3">
        <v>500</v>
      </c>
      <c r="H680" s="3">
        <v>500</v>
      </c>
      <c r="I680" s="3">
        <v>500</v>
      </c>
      <c r="J680" s="59"/>
    </row>
    <row r="681" spans="1:10" x14ac:dyDescent="0.25">
      <c r="A681" s="3"/>
      <c r="B681" s="3" t="s">
        <v>297</v>
      </c>
      <c r="C681" s="3">
        <v>0</v>
      </c>
      <c r="D681" s="3">
        <v>0</v>
      </c>
      <c r="E681" s="3">
        <v>3900</v>
      </c>
      <c r="F681" s="3">
        <v>3900</v>
      </c>
      <c r="G681" s="3">
        <v>3000</v>
      </c>
      <c r="H681" s="3">
        <v>3000</v>
      </c>
      <c r="I681" s="3">
        <v>3000</v>
      </c>
      <c r="J681" s="59"/>
    </row>
    <row r="682" spans="1:10" x14ac:dyDescent="0.25">
      <c r="A682" s="3"/>
      <c r="B682" s="3" t="s">
        <v>298</v>
      </c>
      <c r="C682" s="3">
        <v>60</v>
      </c>
      <c r="D682" s="3">
        <v>1500</v>
      </c>
      <c r="E682" s="3">
        <v>1500</v>
      </c>
      <c r="F682" s="3">
        <v>1500</v>
      </c>
      <c r="G682" s="3">
        <v>0</v>
      </c>
      <c r="H682" s="3">
        <v>0</v>
      </c>
      <c r="I682" s="3">
        <v>0</v>
      </c>
      <c r="J682" s="59"/>
    </row>
    <row r="683" spans="1:10" x14ac:dyDescent="0.25">
      <c r="A683" s="3"/>
      <c r="B683" s="3" t="s">
        <v>299</v>
      </c>
      <c r="C683" s="3">
        <v>508.96</v>
      </c>
      <c r="D683" s="3">
        <v>2119.71</v>
      </c>
      <c r="E683" s="3">
        <v>500</v>
      </c>
      <c r="F683" s="3">
        <v>500</v>
      </c>
      <c r="G683" s="3">
        <v>100</v>
      </c>
      <c r="H683" s="3">
        <v>100</v>
      </c>
      <c r="I683" s="3">
        <v>100</v>
      </c>
      <c r="J683" s="59"/>
    </row>
    <row r="684" spans="1:10" x14ac:dyDescent="0.25">
      <c r="A684" s="3"/>
      <c r="B684" s="3" t="s">
        <v>300</v>
      </c>
      <c r="C684" s="3">
        <v>4000</v>
      </c>
      <c r="D684" s="3">
        <v>5662.15</v>
      </c>
      <c r="E684" s="3">
        <v>5000</v>
      </c>
      <c r="F684" s="3">
        <v>8000</v>
      </c>
      <c r="G684" s="3">
        <v>5000</v>
      </c>
      <c r="H684" s="3">
        <v>5000</v>
      </c>
      <c r="I684" s="3">
        <v>5000</v>
      </c>
      <c r="J684" s="59"/>
    </row>
    <row r="685" spans="1:10" x14ac:dyDescent="0.25">
      <c r="A685" s="3"/>
      <c r="B685" s="3" t="s">
        <v>301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59"/>
    </row>
    <row r="686" spans="1:10" x14ac:dyDescent="0.25">
      <c r="A686" s="3"/>
      <c r="B686" s="9" t="s">
        <v>528</v>
      </c>
      <c r="C686" s="9">
        <v>1823.01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59"/>
    </row>
    <row r="687" spans="1:10" x14ac:dyDescent="0.25">
      <c r="A687" s="3"/>
      <c r="B687" s="9" t="s">
        <v>548</v>
      </c>
      <c r="C687" s="9">
        <v>51543.37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59"/>
    </row>
    <row r="688" spans="1:10" x14ac:dyDescent="0.25">
      <c r="A688" s="3"/>
      <c r="B688" s="9" t="s">
        <v>302</v>
      </c>
      <c r="C688" s="9">
        <v>600</v>
      </c>
      <c r="D688" s="9">
        <v>2351.04</v>
      </c>
      <c r="E688" s="9">
        <v>12000</v>
      </c>
      <c r="F688" s="9">
        <v>12000</v>
      </c>
      <c r="G688" s="9">
        <v>5000</v>
      </c>
      <c r="H688" s="9">
        <v>5000</v>
      </c>
      <c r="I688" s="9">
        <v>5000</v>
      </c>
      <c r="J688" s="62"/>
    </row>
    <row r="689" spans="1:10" x14ac:dyDescent="0.25">
      <c r="A689" s="3"/>
      <c r="B689" s="9" t="s">
        <v>303</v>
      </c>
      <c r="C689" s="9">
        <v>0</v>
      </c>
      <c r="D689" s="9">
        <v>12004.41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62"/>
    </row>
    <row r="690" spans="1:10" x14ac:dyDescent="0.25">
      <c r="A690" s="3"/>
      <c r="B690" s="9" t="s">
        <v>585</v>
      </c>
      <c r="C690" s="9">
        <v>8180.57</v>
      </c>
      <c r="D690" s="9">
        <v>10335.6</v>
      </c>
      <c r="E690" s="9">
        <v>10000</v>
      </c>
      <c r="F690" s="9">
        <v>10000</v>
      </c>
      <c r="G690" s="9">
        <v>0</v>
      </c>
      <c r="H690" s="9">
        <v>0</v>
      </c>
      <c r="I690" s="9">
        <v>0</v>
      </c>
      <c r="J690" s="62"/>
    </row>
    <row r="691" spans="1:10" x14ac:dyDescent="0.25">
      <c r="A691" s="3"/>
      <c r="B691" s="9" t="s">
        <v>586</v>
      </c>
      <c r="C691" s="9">
        <v>0</v>
      </c>
      <c r="D691" s="9">
        <v>0</v>
      </c>
      <c r="E691" s="9">
        <v>0</v>
      </c>
      <c r="F691" s="9">
        <v>12500</v>
      </c>
      <c r="G691" s="9">
        <v>0</v>
      </c>
      <c r="H691" s="9">
        <v>0</v>
      </c>
      <c r="I691" s="9">
        <v>0</v>
      </c>
      <c r="J691" s="62"/>
    </row>
    <row r="692" spans="1:10" x14ac:dyDescent="0.25">
      <c r="A692" s="3"/>
      <c r="B692" s="9" t="s">
        <v>516</v>
      </c>
      <c r="C692" s="9">
        <v>0</v>
      </c>
      <c r="D692" s="9">
        <v>4000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62"/>
    </row>
    <row r="693" spans="1:10" x14ac:dyDescent="0.25">
      <c r="A693" s="3"/>
      <c r="B693" s="9" t="s">
        <v>533</v>
      </c>
      <c r="C693" s="9">
        <v>0</v>
      </c>
      <c r="D693" s="9">
        <v>0</v>
      </c>
      <c r="E693" s="9">
        <v>7500</v>
      </c>
      <c r="F693" s="9">
        <v>11730</v>
      </c>
      <c r="G693" s="9">
        <v>0</v>
      </c>
      <c r="H693" s="9">
        <v>0</v>
      </c>
      <c r="I693" s="9">
        <v>0</v>
      </c>
      <c r="J693" s="62"/>
    </row>
    <row r="694" spans="1:10" x14ac:dyDescent="0.25">
      <c r="A694" s="3"/>
      <c r="B694" s="10" t="s">
        <v>304</v>
      </c>
      <c r="C694" s="10">
        <f>SUM(C668:C693)</f>
        <v>86838.28</v>
      </c>
      <c r="D694" s="10">
        <f>SUM(D668:D693)</f>
        <v>71143.740000000005</v>
      </c>
      <c r="E694" s="10">
        <f>SUM(E668:E693)</f>
        <v>65960</v>
      </c>
      <c r="F694" s="10">
        <f>SUM(F668:F693)</f>
        <v>96453</v>
      </c>
      <c r="G694" s="10">
        <f>SUM(G668:G693)</f>
        <v>40350</v>
      </c>
      <c r="H694" s="10">
        <f>SUM(H668:H693)</f>
        <v>40350</v>
      </c>
      <c r="I694" s="10">
        <f>SUM(I668:I693)</f>
        <v>40350</v>
      </c>
      <c r="J694" s="61"/>
    </row>
    <row r="695" spans="1:10" ht="15.75" x14ac:dyDescent="0.25">
      <c r="A695" s="4"/>
      <c r="B695" s="7" t="s">
        <v>305</v>
      </c>
      <c r="C695" s="7">
        <f>C655+C663+C666+C694</f>
        <v>114599.75</v>
      </c>
      <c r="D695" s="7"/>
      <c r="E695" s="7">
        <f>E655+E663+E666+E694</f>
        <v>101089</v>
      </c>
      <c r="F695" s="7">
        <f>F655+F663+F666+F694</f>
        <v>141082</v>
      </c>
      <c r="G695" s="7">
        <f>G655+G663+G666+G694</f>
        <v>74650</v>
      </c>
      <c r="H695" s="7">
        <f>H655+H663+H666+H694</f>
        <v>74650</v>
      </c>
      <c r="I695" s="7">
        <f>I655+I663+I666+I694</f>
        <v>74650</v>
      </c>
      <c r="J695" s="70"/>
    </row>
    <row r="696" spans="1:10" x14ac:dyDescent="0.25">
      <c r="A696" s="4" t="s">
        <v>306</v>
      </c>
      <c r="B696" s="4" t="s">
        <v>307</v>
      </c>
      <c r="C696" s="4"/>
      <c r="D696" s="4"/>
      <c r="E696" s="3"/>
      <c r="F696" s="3"/>
      <c r="G696" s="3"/>
      <c r="H696" s="3"/>
      <c r="I696" s="3"/>
      <c r="J696" s="59"/>
    </row>
    <row r="697" spans="1:10" x14ac:dyDescent="0.25">
      <c r="A697" s="4" t="s">
        <v>308</v>
      </c>
      <c r="B697" s="4" t="s">
        <v>309</v>
      </c>
      <c r="C697" s="4"/>
      <c r="D697" s="4"/>
      <c r="E697" s="3"/>
      <c r="F697" s="3"/>
      <c r="G697" s="3"/>
      <c r="H697" s="3"/>
      <c r="I697" s="3"/>
      <c r="J697" s="59"/>
    </row>
    <row r="698" spans="1:10" x14ac:dyDescent="0.25">
      <c r="A698" s="3"/>
      <c r="B698" s="3" t="s">
        <v>310</v>
      </c>
      <c r="C698" s="3">
        <v>3</v>
      </c>
      <c r="D698" s="3">
        <v>10</v>
      </c>
      <c r="E698" s="3">
        <v>0</v>
      </c>
      <c r="F698" s="3">
        <v>0</v>
      </c>
      <c r="G698" s="3">
        <v>10</v>
      </c>
      <c r="H698" s="3">
        <v>10</v>
      </c>
      <c r="I698" s="3">
        <v>10</v>
      </c>
      <c r="J698" s="59"/>
    </row>
    <row r="699" spans="1:10" x14ac:dyDescent="0.25">
      <c r="A699" s="3"/>
      <c r="B699" s="3" t="s">
        <v>4</v>
      </c>
      <c r="C699" s="3">
        <v>0</v>
      </c>
      <c r="D699" s="3">
        <v>1.4</v>
      </c>
      <c r="E699" s="3">
        <v>0</v>
      </c>
      <c r="F699" s="3">
        <v>0</v>
      </c>
      <c r="G699" s="3">
        <v>2</v>
      </c>
      <c r="H699" s="3">
        <v>2</v>
      </c>
      <c r="I699" s="3">
        <v>2</v>
      </c>
      <c r="J699" s="59"/>
    </row>
    <row r="700" spans="1:10" x14ac:dyDescent="0.25">
      <c r="A700" s="3"/>
      <c r="B700" s="3" t="s">
        <v>5</v>
      </c>
      <c r="C700" s="3">
        <v>0</v>
      </c>
      <c r="D700" s="3">
        <v>18.2</v>
      </c>
      <c r="E700" s="3">
        <v>0</v>
      </c>
      <c r="F700" s="3">
        <v>0</v>
      </c>
      <c r="G700" s="3">
        <v>14</v>
      </c>
      <c r="H700" s="3">
        <v>14</v>
      </c>
      <c r="I700" s="3">
        <v>14</v>
      </c>
      <c r="J700" s="59"/>
    </row>
    <row r="701" spans="1:10" x14ac:dyDescent="0.25">
      <c r="A701" s="3"/>
      <c r="B701" s="3" t="s">
        <v>6</v>
      </c>
      <c r="C701" s="3">
        <v>0</v>
      </c>
      <c r="D701" s="3">
        <v>8.3000000000000007</v>
      </c>
      <c r="E701" s="3">
        <v>0</v>
      </c>
      <c r="F701" s="3">
        <v>0</v>
      </c>
      <c r="G701" s="3">
        <v>1</v>
      </c>
      <c r="H701" s="3">
        <v>1</v>
      </c>
      <c r="I701" s="3">
        <v>1</v>
      </c>
      <c r="J701" s="59"/>
    </row>
    <row r="702" spans="1:10" x14ac:dyDescent="0.25">
      <c r="A702" s="3"/>
      <c r="B702" s="3" t="s">
        <v>7</v>
      </c>
      <c r="C702" s="3">
        <v>0</v>
      </c>
      <c r="D702" s="3">
        <v>3.9</v>
      </c>
      <c r="E702" s="3">
        <v>0</v>
      </c>
      <c r="F702" s="3">
        <v>0</v>
      </c>
      <c r="G702" s="3">
        <v>3</v>
      </c>
      <c r="H702" s="3">
        <v>3</v>
      </c>
      <c r="I702" s="3">
        <v>3</v>
      </c>
      <c r="J702" s="59"/>
    </row>
    <row r="703" spans="1:10" x14ac:dyDescent="0.25">
      <c r="A703" s="3"/>
      <c r="B703" s="3" t="s">
        <v>8</v>
      </c>
      <c r="C703" s="3">
        <v>0</v>
      </c>
      <c r="D703" s="3">
        <v>1</v>
      </c>
      <c r="E703" s="3">
        <v>0</v>
      </c>
      <c r="F703" s="3">
        <v>0</v>
      </c>
      <c r="G703" s="3">
        <v>1</v>
      </c>
      <c r="H703" s="3">
        <v>1</v>
      </c>
      <c r="I703" s="3">
        <v>1</v>
      </c>
      <c r="J703" s="59"/>
    </row>
    <row r="704" spans="1:10" x14ac:dyDescent="0.25">
      <c r="A704" s="3"/>
      <c r="B704" s="3" t="s">
        <v>9</v>
      </c>
      <c r="C704" s="3">
        <v>0</v>
      </c>
      <c r="D704" s="3">
        <v>6.25</v>
      </c>
      <c r="E704" s="3">
        <v>0</v>
      </c>
      <c r="F704" s="3">
        <v>0</v>
      </c>
      <c r="G704" s="3">
        <v>5</v>
      </c>
      <c r="H704" s="3">
        <v>5</v>
      </c>
      <c r="I704" s="3">
        <v>5</v>
      </c>
      <c r="J704" s="59"/>
    </row>
    <row r="705" spans="1:10" x14ac:dyDescent="0.25">
      <c r="A705" s="3"/>
      <c r="B705" s="3" t="s">
        <v>17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59"/>
    </row>
    <row r="706" spans="1:10" x14ac:dyDescent="0.25">
      <c r="A706" s="3"/>
      <c r="B706" s="3" t="s">
        <v>85</v>
      </c>
      <c r="C706" s="3">
        <v>0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59"/>
    </row>
    <row r="707" spans="1:10" x14ac:dyDescent="0.25">
      <c r="A707" s="3"/>
      <c r="B707" s="3" t="s">
        <v>62</v>
      </c>
      <c r="C707" s="3">
        <v>30</v>
      </c>
      <c r="D707" s="3">
        <v>102.2</v>
      </c>
      <c r="E707" s="3">
        <v>0</v>
      </c>
      <c r="F707" s="3">
        <v>0</v>
      </c>
      <c r="G707" s="3">
        <v>100</v>
      </c>
      <c r="H707" s="3">
        <v>100</v>
      </c>
      <c r="I707" s="3">
        <v>100</v>
      </c>
      <c r="J707" s="59"/>
    </row>
    <row r="708" spans="1:10" x14ac:dyDescent="0.25">
      <c r="A708" s="4"/>
      <c r="B708" s="10" t="s">
        <v>311</v>
      </c>
      <c r="C708" s="10">
        <f>SUM(C698:C707)</f>
        <v>33</v>
      </c>
      <c r="D708" s="10">
        <f>SUM(D698:D707)</f>
        <v>151.25</v>
      </c>
      <c r="E708" s="10">
        <f>SUM(E698:E707)</f>
        <v>0</v>
      </c>
      <c r="F708" s="10">
        <f>SUM(F698:F707)</f>
        <v>0</v>
      </c>
      <c r="G708" s="10">
        <f>SUM(G698:G707)</f>
        <v>136</v>
      </c>
      <c r="H708" s="10">
        <f>SUM(H698:H707)</f>
        <v>136</v>
      </c>
      <c r="I708" s="10">
        <f>SUM(I698:I707)</f>
        <v>136</v>
      </c>
      <c r="J708" s="61"/>
    </row>
    <row r="709" spans="1:10" x14ac:dyDescent="0.25">
      <c r="A709" s="4" t="s">
        <v>312</v>
      </c>
      <c r="B709" s="4" t="s">
        <v>313</v>
      </c>
      <c r="C709" s="4"/>
      <c r="D709" s="4"/>
      <c r="E709" s="3"/>
      <c r="F709" s="3"/>
      <c r="G709" s="3"/>
      <c r="H709" s="3"/>
      <c r="I709" s="3"/>
      <c r="J709" s="59"/>
    </row>
    <row r="710" spans="1:10" x14ac:dyDescent="0.25">
      <c r="A710" s="3"/>
      <c r="B710" s="3" t="s">
        <v>5</v>
      </c>
      <c r="C710" s="3">
        <v>0</v>
      </c>
      <c r="D710" s="3">
        <v>64.959999999999994</v>
      </c>
      <c r="E710" s="3">
        <v>34</v>
      </c>
      <c r="F710" s="3">
        <v>34</v>
      </c>
      <c r="G710" s="3">
        <v>34</v>
      </c>
      <c r="H710" s="3">
        <v>34</v>
      </c>
      <c r="I710" s="3">
        <v>34</v>
      </c>
      <c r="J710" s="59"/>
    </row>
    <row r="711" spans="1:10" x14ac:dyDescent="0.25">
      <c r="A711" s="3"/>
      <c r="B711" s="3" t="s">
        <v>6</v>
      </c>
      <c r="C711" s="3">
        <v>0</v>
      </c>
      <c r="D711" s="3">
        <v>3.71</v>
      </c>
      <c r="E711" s="3">
        <v>2</v>
      </c>
      <c r="F711" s="3">
        <v>2</v>
      </c>
      <c r="G711" s="3">
        <v>2</v>
      </c>
      <c r="H711" s="3">
        <v>2</v>
      </c>
      <c r="I711" s="3">
        <v>2</v>
      </c>
      <c r="J711" s="59"/>
    </row>
    <row r="712" spans="1:10" x14ac:dyDescent="0.25">
      <c r="A712" s="3"/>
      <c r="B712" s="3" t="s">
        <v>9</v>
      </c>
      <c r="C712" s="3">
        <v>0</v>
      </c>
      <c r="D712" s="3">
        <v>22.04</v>
      </c>
      <c r="E712" s="3">
        <v>12</v>
      </c>
      <c r="F712" s="3">
        <v>12</v>
      </c>
      <c r="G712" s="3">
        <v>12</v>
      </c>
      <c r="H712" s="3">
        <v>12</v>
      </c>
      <c r="I712" s="3">
        <v>12</v>
      </c>
      <c r="J712" s="59"/>
    </row>
    <row r="713" spans="1:10" x14ac:dyDescent="0.25">
      <c r="A713" s="3"/>
      <c r="B713" s="3" t="s">
        <v>53</v>
      </c>
      <c r="C713" s="3">
        <v>448.41</v>
      </c>
      <c r="D713" s="3">
        <v>489.4</v>
      </c>
      <c r="E713" s="3">
        <v>500</v>
      </c>
      <c r="F713" s="3">
        <v>500</v>
      </c>
      <c r="G713" s="3">
        <v>500</v>
      </c>
      <c r="H713" s="3">
        <v>500</v>
      </c>
      <c r="I713" s="3">
        <v>500</v>
      </c>
      <c r="J713" s="59"/>
    </row>
    <row r="714" spans="1:10" x14ac:dyDescent="0.25">
      <c r="A714" s="3"/>
      <c r="B714" s="3" t="s">
        <v>54</v>
      </c>
      <c r="C714" s="3">
        <v>851.63</v>
      </c>
      <c r="D714" s="3">
        <v>485.02</v>
      </c>
      <c r="E714" s="3">
        <v>700</v>
      </c>
      <c r="F714" s="3">
        <v>700</v>
      </c>
      <c r="G714" s="3">
        <v>700</v>
      </c>
      <c r="H714" s="3">
        <v>700</v>
      </c>
      <c r="I714" s="3">
        <v>700</v>
      </c>
      <c r="J714" s="59"/>
    </row>
    <row r="715" spans="1:10" x14ac:dyDescent="0.25">
      <c r="A715" s="3"/>
      <c r="B715" s="3" t="s">
        <v>56</v>
      </c>
      <c r="C715" s="3">
        <v>2241.06</v>
      </c>
      <c r="D715" s="3">
        <v>422</v>
      </c>
      <c r="E715" s="3">
        <v>500</v>
      </c>
      <c r="F715" s="3">
        <v>500</v>
      </c>
      <c r="G715" s="3">
        <v>1000</v>
      </c>
      <c r="H715" s="3">
        <v>1000</v>
      </c>
      <c r="I715" s="3">
        <v>1000</v>
      </c>
      <c r="J715" s="59"/>
    </row>
    <row r="716" spans="1:10" x14ac:dyDescent="0.25">
      <c r="A716" s="3"/>
      <c r="B716" s="3" t="s">
        <v>59</v>
      </c>
      <c r="C716" s="3">
        <v>1211.5999999999999</v>
      </c>
      <c r="D716" s="3"/>
      <c r="E716" s="3">
        <v>500</v>
      </c>
      <c r="F716" s="3">
        <v>500</v>
      </c>
      <c r="G716" s="3">
        <v>300</v>
      </c>
      <c r="H716" s="3">
        <v>300</v>
      </c>
      <c r="I716" s="3">
        <v>300</v>
      </c>
      <c r="J716" s="59"/>
    </row>
    <row r="717" spans="1:10" x14ac:dyDescent="0.25">
      <c r="A717" s="3"/>
      <c r="B717" s="3" t="s">
        <v>62</v>
      </c>
      <c r="C717" s="3">
        <v>220</v>
      </c>
      <c r="D717" s="3">
        <v>244</v>
      </c>
      <c r="E717" s="3">
        <v>240</v>
      </c>
      <c r="F717" s="3">
        <v>240</v>
      </c>
      <c r="G717" s="3">
        <v>240</v>
      </c>
      <c r="H717" s="3">
        <v>240</v>
      </c>
      <c r="I717" s="3">
        <v>240</v>
      </c>
      <c r="J717" s="59"/>
    </row>
    <row r="718" spans="1:10" x14ac:dyDescent="0.25">
      <c r="A718" s="3"/>
      <c r="B718" s="3" t="s">
        <v>314</v>
      </c>
      <c r="C718" s="3">
        <v>1050.3</v>
      </c>
      <c r="D718" s="3">
        <v>1221.25</v>
      </c>
      <c r="E718" s="3">
        <v>2000</v>
      </c>
      <c r="F718" s="3">
        <v>2000</v>
      </c>
      <c r="G718" s="3">
        <v>2000</v>
      </c>
      <c r="H718" s="3">
        <v>2000</v>
      </c>
      <c r="I718" s="3">
        <v>2000</v>
      </c>
      <c r="J718" s="59"/>
    </row>
    <row r="719" spans="1:10" x14ac:dyDescent="0.25">
      <c r="A719" s="4"/>
      <c r="B719" s="10" t="s">
        <v>315</v>
      </c>
      <c r="C719" s="10">
        <f t="shared" ref="C719:E719" si="41">SUM(C710:C718)</f>
        <v>6023</v>
      </c>
      <c r="D719" s="10">
        <f>SUM(D710:D718)</f>
        <v>2952.38</v>
      </c>
      <c r="E719" s="10">
        <f t="shared" si="41"/>
        <v>4488</v>
      </c>
      <c r="F719" s="10">
        <f t="shared" ref="F719" si="42">SUM(F710:F718)</f>
        <v>4488</v>
      </c>
      <c r="G719" s="10">
        <f>SUM(G710:G718)</f>
        <v>4788</v>
      </c>
      <c r="H719" s="10">
        <f>SUM(H710:H718)</f>
        <v>4788</v>
      </c>
      <c r="I719" s="10">
        <f>SUM(I710:I718)</f>
        <v>4788</v>
      </c>
      <c r="J719" s="61"/>
    </row>
    <row r="720" spans="1:10" x14ac:dyDescent="0.25">
      <c r="A720" s="4" t="s">
        <v>316</v>
      </c>
      <c r="B720" s="4" t="s">
        <v>319</v>
      </c>
      <c r="C720" s="4"/>
      <c r="D720" s="4"/>
      <c r="E720" s="3"/>
      <c r="F720" s="3"/>
      <c r="G720" s="3"/>
      <c r="H720" s="3"/>
      <c r="I720" s="3"/>
      <c r="J720" s="59"/>
    </row>
    <row r="721" spans="1:10" x14ac:dyDescent="0.25">
      <c r="A721" s="3"/>
      <c r="B721" s="3" t="s">
        <v>319</v>
      </c>
      <c r="C721" s="3">
        <v>6965</v>
      </c>
      <c r="D721" s="3">
        <v>7110</v>
      </c>
      <c r="E721" s="3">
        <v>6500</v>
      </c>
      <c r="F721" s="3">
        <v>6500</v>
      </c>
      <c r="G721" s="3">
        <v>10000</v>
      </c>
      <c r="H721" s="3">
        <v>10000</v>
      </c>
      <c r="I721" s="3">
        <v>10000</v>
      </c>
      <c r="J721" s="59"/>
    </row>
    <row r="722" spans="1:10" x14ac:dyDescent="0.25">
      <c r="A722" s="3"/>
      <c r="B722" s="3" t="s">
        <v>320</v>
      </c>
      <c r="C722" s="3">
        <v>7351.68</v>
      </c>
      <c r="D722" s="3">
        <v>8632.14</v>
      </c>
      <c r="E722" s="3">
        <v>5000</v>
      </c>
      <c r="F722" s="3">
        <v>5000</v>
      </c>
      <c r="G722" s="3">
        <v>5000</v>
      </c>
      <c r="H722" s="3">
        <v>5000</v>
      </c>
      <c r="I722" s="3">
        <v>5000</v>
      </c>
      <c r="J722" s="59"/>
    </row>
    <row r="723" spans="1:10" x14ac:dyDescent="0.25">
      <c r="A723" s="3"/>
      <c r="B723" s="3" t="s">
        <v>321</v>
      </c>
      <c r="C723" s="3">
        <v>16633.52</v>
      </c>
      <c r="D723" s="3">
        <v>16915.57</v>
      </c>
      <c r="E723" s="3">
        <v>15000</v>
      </c>
      <c r="F723" s="3">
        <v>15000</v>
      </c>
      <c r="G723" s="3">
        <v>15000</v>
      </c>
      <c r="H723" s="3">
        <v>15000</v>
      </c>
      <c r="I723" s="3">
        <v>15000</v>
      </c>
      <c r="J723" s="59"/>
    </row>
    <row r="724" spans="1:10" x14ac:dyDescent="0.25">
      <c r="A724" s="3"/>
      <c r="B724" s="3" t="s">
        <v>322</v>
      </c>
      <c r="C724" s="3">
        <v>3458.16</v>
      </c>
      <c r="D724" s="3">
        <v>3582</v>
      </c>
      <c r="E724" s="3">
        <v>3500</v>
      </c>
      <c r="F724" s="3">
        <v>3500</v>
      </c>
      <c r="G724" s="3">
        <v>3500</v>
      </c>
      <c r="H724" s="3">
        <v>3500</v>
      </c>
      <c r="I724" s="3">
        <v>3500</v>
      </c>
      <c r="J724" s="59"/>
    </row>
    <row r="725" spans="1:10" x14ac:dyDescent="0.25">
      <c r="A725" s="3"/>
      <c r="B725" s="10" t="s">
        <v>323</v>
      </c>
      <c r="C725" s="10">
        <f>SUM(C721:C724)</f>
        <v>34408.36</v>
      </c>
      <c r="D725" s="10">
        <f>SUM(D721:D724)</f>
        <v>36239.71</v>
      </c>
      <c r="E725" s="10">
        <f>SUM(E721:E724)</f>
        <v>30000</v>
      </c>
      <c r="F725" s="10">
        <f>SUM(F721:F724)</f>
        <v>30000</v>
      </c>
      <c r="G725" s="10">
        <f>SUM(G721:G724)</f>
        <v>33500</v>
      </c>
      <c r="H725" s="10">
        <f>SUM(H721:H724)</f>
        <v>33500</v>
      </c>
      <c r="I725" s="10">
        <f>SUM(I721:I724)</f>
        <v>33500</v>
      </c>
      <c r="J725" s="61"/>
    </row>
    <row r="726" spans="1:10" ht="15.75" x14ac:dyDescent="0.25">
      <c r="A726" s="4"/>
      <c r="B726" s="7" t="s">
        <v>324</v>
      </c>
      <c r="C726" s="7">
        <f>C708+C719+C725</f>
        <v>40464.36</v>
      </c>
      <c r="D726" s="7">
        <v>39343.339999999997</v>
      </c>
      <c r="E726" s="7">
        <f>E708+E719+E725</f>
        <v>34488</v>
      </c>
      <c r="F726" s="7">
        <f>F708+F719+F725</f>
        <v>34488</v>
      </c>
      <c r="G726" s="7">
        <f>G708+G719+G725</f>
        <v>38424</v>
      </c>
      <c r="H726" s="7">
        <f>H708+H719+H725</f>
        <v>38424</v>
      </c>
      <c r="I726" s="7">
        <f>I708+I719+I725</f>
        <v>38424</v>
      </c>
      <c r="J726" s="70"/>
    </row>
    <row r="727" spans="1:10" x14ac:dyDescent="0.25">
      <c r="A727" s="4" t="s">
        <v>325</v>
      </c>
      <c r="B727" s="4" t="s">
        <v>326</v>
      </c>
      <c r="C727" s="4"/>
      <c r="D727" s="4"/>
      <c r="E727" s="3"/>
      <c r="F727" s="3"/>
      <c r="G727" s="3"/>
      <c r="H727" s="3"/>
      <c r="I727" s="3"/>
      <c r="J727" s="59"/>
    </row>
    <row r="728" spans="1:10" x14ac:dyDescent="0.25">
      <c r="A728" s="4" t="s">
        <v>327</v>
      </c>
      <c r="B728" s="4" t="s">
        <v>328</v>
      </c>
      <c r="C728" s="4"/>
      <c r="D728" s="4"/>
      <c r="E728" s="3"/>
      <c r="F728" s="3"/>
      <c r="G728" s="3"/>
      <c r="H728" s="3"/>
      <c r="I728" s="3"/>
      <c r="J728" s="59"/>
    </row>
    <row r="729" spans="1:10" x14ac:dyDescent="0.25">
      <c r="A729" s="3"/>
      <c r="B729" s="3" t="s">
        <v>69</v>
      </c>
      <c r="C729" s="3">
        <v>60535.49</v>
      </c>
      <c r="D729" s="3">
        <v>70226.05</v>
      </c>
      <c r="E729" s="3">
        <v>67650</v>
      </c>
      <c r="F729" s="3">
        <v>67650</v>
      </c>
      <c r="G729" s="3">
        <v>73000</v>
      </c>
      <c r="H729" s="3">
        <v>73000</v>
      </c>
      <c r="I729" s="3">
        <v>73000</v>
      </c>
      <c r="J729" s="59"/>
    </row>
    <row r="730" spans="1:10" x14ac:dyDescent="0.25">
      <c r="A730" s="3"/>
      <c r="B730" s="3" t="s">
        <v>71</v>
      </c>
      <c r="C730" s="3">
        <v>1170</v>
      </c>
      <c r="D730" s="3">
        <v>1053</v>
      </c>
      <c r="E730" s="3">
        <v>1287</v>
      </c>
      <c r="F730" s="3">
        <v>1287</v>
      </c>
      <c r="G730" s="3">
        <v>1638</v>
      </c>
      <c r="H730" s="3">
        <v>1638</v>
      </c>
      <c r="I730" s="3">
        <v>1638</v>
      </c>
      <c r="J730" s="59"/>
    </row>
    <row r="731" spans="1:10" x14ac:dyDescent="0.25">
      <c r="A731" s="3"/>
      <c r="B731" s="3" t="s">
        <v>3</v>
      </c>
      <c r="C731" s="3">
        <v>4492.58</v>
      </c>
      <c r="D731" s="3">
        <v>3933.2</v>
      </c>
      <c r="E731" s="3">
        <v>3000</v>
      </c>
      <c r="F731" s="3">
        <v>3000</v>
      </c>
      <c r="G731" s="3">
        <v>3000</v>
      </c>
      <c r="H731" s="3">
        <v>3000</v>
      </c>
      <c r="I731" s="3">
        <v>3000</v>
      </c>
      <c r="J731" s="59"/>
    </row>
    <row r="732" spans="1:10" x14ac:dyDescent="0.25">
      <c r="A732" s="3"/>
      <c r="B732" s="3" t="s">
        <v>73</v>
      </c>
      <c r="C732" s="3">
        <v>88.5</v>
      </c>
      <c r="D732" s="3">
        <v>860.5</v>
      </c>
      <c r="E732" s="3">
        <v>1920</v>
      </c>
      <c r="F732" s="3">
        <v>1920</v>
      </c>
      <c r="G732" s="3">
        <v>0</v>
      </c>
      <c r="H732" s="3">
        <v>0</v>
      </c>
      <c r="I732" s="3">
        <v>0</v>
      </c>
      <c r="J732" s="59"/>
    </row>
    <row r="733" spans="1:10" x14ac:dyDescent="0.25">
      <c r="A733" s="3"/>
      <c r="B733" s="3" t="s">
        <v>227</v>
      </c>
      <c r="C733" s="3">
        <v>0</v>
      </c>
      <c r="D733" s="3">
        <v>1895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59"/>
    </row>
    <row r="734" spans="1:10" x14ac:dyDescent="0.25">
      <c r="A734" s="3"/>
      <c r="B734" s="3" t="s">
        <v>86</v>
      </c>
      <c r="C734" s="3">
        <v>0</v>
      </c>
      <c r="D734" s="3">
        <v>3446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59"/>
    </row>
    <row r="735" spans="1:10" x14ac:dyDescent="0.25">
      <c r="A735" s="3"/>
      <c r="B735" s="3" t="s">
        <v>206</v>
      </c>
      <c r="C735" s="3">
        <v>5626.83</v>
      </c>
      <c r="D735" s="3">
        <v>6755.99</v>
      </c>
      <c r="E735" s="3">
        <v>6287</v>
      </c>
      <c r="F735" s="3">
        <v>6287</v>
      </c>
      <c r="G735" s="3">
        <v>6130</v>
      </c>
      <c r="H735" s="3">
        <v>6130</v>
      </c>
      <c r="I735" s="3">
        <v>6130</v>
      </c>
      <c r="J735" s="59"/>
    </row>
    <row r="736" spans="1:10" x14ac:dyDescent="0.25">
      <c r="A736" s="3"/>
      <c r="B736" s="3" t="s">
        <v>259</v>
      </c>
      <c r="C736" s="3">
        <v>1121.43</v>
      </c>
      <c r="D736" s="3">
        <v>1265.48</v>
      </c>
      <c r="E736" s="3">
        <v>1700</v>
      </c>
      <c r="F736" s="3">
        <v>1700</v>
      </c>
      <c r="G736" s="3">
        <v>1700</v>
      </c>
      <c r="H736" s="3">
        <v>1700</v>
      </c>
      <c r="I736" s="3">
        <v>1700</v>
      </c>
      <c r="J736" s="59"/>
    </row>
    <row r="737" spans="1:10" x14ac:dyDescent="0.25">
      <c r="A737" s="3"/>
      <c r="B737" s="3" t="s">
        <v>4</v>
      </c>
      <c r="C737" s="3">
        <v>933.26</v>
      </c>
      <c r="D737" s="3">
        <v>1117.1099999999999</v>
      </c>
      <c r="E737" s="3">
        <v>1240</v>
      </c>
      <c r="F737" s="3">
        <v>1240</v>
      </c>
      <c r="G737" s="3">
        <v>1100</v>
      </c>
      <c r="H737" s="3">
        <v>1100</v>
      </c>
      <c r="I737" s="3">
        <v>1100</v>
      </c>
      <c r="J737" s="59"/>
    </row>
    <row r="738" spans="1:10" x14ac:dyDescent="0.25">
      <c r="A738" s="3"/>
      <c r="B738" s="3" t="s">
        <v>5</v>
      </c>
      <c r="C738" s="3">
        <v>9898.74</v>
      </c>
      <c r="D738" s="3">
        <v>11635.81</v>
      </c>
      <c r="E738" s="3">
        <v>11610</v>
      </c>
      <c r="F738" s="3">
        <v>11610</v>
      </c>
      <c r="G738" s="3">
        <v>11400</v>
      </c>
      <c r="H738" s="3">
        <v>11400</v>
      </c>
      <c r="I738" s="3">
        <v>11400</v>
      </c>
      <c r="J738" s="59"/>
    </row>
    <row r="739" spans="1:10" x14ac:dyDescent="0.25">
      <c r="A739" s="3"/>
      <c r="B739" s="3" t="s">
        <v>6</v>
      </c>
      <c r="C739" s="3">
        <v>566.1</v>
      </c>
      <c r="D739" s="3">
        <v>681.52</v>
      </c>
      <c r="E739" s="3">
        <v>664</v>
      </c>
      <c r="F739" s="3">
        <v>664</v>
      </c>
      <c r="G739" s="3">
        <v>650</v>
      </c>
      <c r="H739" s="3">
        <v>650</v>
      </c>
      <c r="I739" s="3">
        <v>650</v>
      </c>
      <c r="J739" s="59"/>
    </row>
    <row r="740" spans="1:10" x14ac:dyDescent="0.25">
      <c r="A740" s="3"/>
      <c r="B740" s="3" t="s">
        <v>7</v>
      </c>
      <c r="C740" s="3">
        <v>1416.71</v>
      </c>
      <c r="D740" s="3">
        <v>2086.0500000000002</v>
      </c>
      <c r="E740" s="3">
        <v>2397</v>
      </c>
      <c r="F740" s="3">
        <v>2397</v>
      </c>
      <c r="G740" s="3">
        <v>2350</v>
      </c>
      <c r="H740" s="3">
        <v>2350</v>
      </c>
      <c r="I740" s="3">
        <v>2350</v>
      </c>
      <c r="J740" s="59"/>
    </row>
    <row r="741" spans="1:10" x14ac:dyDescent="0.25">
      <c r="A741" s="3"/>
      <c r="B741" s="3" t="s">
        <v>8</v>
      </c>
      <c r="C741" s="3">
        <v>467.94</v>
      </c>
      <c r="D741" s="3">
        <v>692.31</v>
      </c>
      <c r="E741" s="3">
        <v>800</v>
      </c>
      <c r="F741" s="3">
        <v>800</v>
      </c>
      <c r="G741" s="3">
        <v>790</v>
      </c>
      <c r="H741" s="3">
        <v>790</v>
      </c>
      <c r="I741" s="3">
        <v>790</v>
      </c>
      <c r="J741" s="59"/>
    </row>
    <row r="742" spans="1:10" x14ac:dyDescent="0.25">
      <c r="A742" s="3"/>
      <c r="B742" s="3" t="s">
        <v>9</v>
      </c>
      <c r="C742" s="3">
        <v>3357.99</v>
      </c>
      <c r="D742" s="3">
        <v>3947.34</v>
      </c>
      <c r="E742" s="3">
        <v>3940</v>
      </c>
      <c r="F742" s="3">
        <v>3940</v>
      </c>
      <c r="G742" s="3">
        <v>3870</v>
      </c>
      <c r="H742" s="3">
        <v>3870</v>
      </c>
      <c r="I742" s="3">
        <v>3870</v>
      </c>
      <c r="J742" s="59"/>
    </row>
    <row r="743" spans="1:10" x14ac:dyDescent="0.25">
      <c r="A743" s="3"/>
      <c r="B743" s="3" t="s">
        <v>74</v>
      </c>
      <c r="C743" s="3">
        <v>567.5</v>
      </c>
      <c r="D743" s="3">
        <v>446.78</v>
      </c>
      <c r="E743" s="3">
        <v>600</v>
      </c>
      <c r="F743" s="3">
        <v>600</v>
      </c>
      <c r="G743" s="3">
        <v>1200</v>
      </c>
      <c r="H743" s="3">
        <v>1200</v>
      </c>
      <c r="I743" s="3">
        <v>1200</v>
      </c>
      <c r="J743" s="59"/>
    </row>
    <row r="744" spans="1:10" x14ac:dyDescent="0.25">
      <c r="A744" s="3"/>
      <c r="B744" s="3" t="s">
        <v>98</v>
      </c>
      <c r="C744" s="3">
        <v>413.95</v>
      </c>
      <c r="D744" s="3">
        <v>846.18</v>
      </c>
      <c r="E744" s="3">
        <v>400</v>
      </c>
      <c r="F744" s="3">
        <v>400</v>
      </c>
      <c r="G744" s="3">
        <v>400</v>
      </c>
      <c r="H744" s="3">
        <v>400</v>
      </c>
      <c r="I744" s="3">
        <v>400</v>
      </c>
      <c r="J744" s="59"/>
    </row>
    <row r="745" spans="1:10" x14ac:dyDescent="0.25">
      <c r="A745" s="3"/>
      <c r="B745" s="3" t="s">
        <v>53</v>
      </c>
      <c r="C745" s="3">
        <v>4341.6499999999996</v>
      </c>
      <c r="D745" s="3">
        <v>2341.29</v>
      </c>
      <c r="E745" s="3">
        <v>2500</v>
      </c>
      <c r="F745" s="3">
        <v>2500</v>
      </c>
      <c r="G745" s="3">
        <v>2500</v>
      </c>
      <c r="H745" s="3">
        <v>2500</v>
      </c>
      <c r="I745" s="3">
        <v>2500</v>
      </c>
      <c r="J745" s="59"/>
    </row>
    <row r="746" spans="1:10" x14ac:dyDescent="0.25">
      <c r="A746" s="3"/>
      <c r="B746" s="3" t="s">
        <v>54</v>
      </c>
      <c r="C746" s="3">
        <v>5090.67</v>
      </c>
      <c r="D746" s="3">
        <v>5120</v>
      </c>
      <c r="E746" s="3">
        <v>6000</v>
      </c>
      <c r="F746" s="3">
        <v>6000</v>
      </c>
      <c r="G746" s="3">
        <v>6000</v>
      </c>
      <c r="H746" s="3">
        <v>6000</v>
      </c>
      <c r="I746" s="3">
        <v>6000</v>
      </c>
      <c r="J746" s="59"/>
    </row>
    <row r="747" spans="1:10" x14ac:dyDescent="0.25">
      <c r="A747" s="3"/>
      <c r="B747" s="3" t="s">
        <v>236</v>
      </c>
      <c r="C747" s="3">
        <v>226.43</v>
      </c>
      <c r="D747" s="3">
        <v>385.47</v>
      </c>
      <c r="E747" s="3">
        <v>500</v>
      </c>
      <c r="F747" s="3">
        <v>500</v>
      </c>
      <c r="G747" s="3">
        <v>500</v>
      </c>
      <c r="H747" s="3">
        <v>500</v>
      </c>
      <c r="I747" s="3">
        <v>500</v>
      </c>
      <c r="J747" s="59"/>
    </row>
    <row r="748" spans="1:10" x14ac:dyDescent="0.25">
      <c r="A748" s="3"/>
      <c r="B748" s="3" t="s">
        <v>10</v>
      </c>
      <c r="C748" s="3">
        <v>3124.78</v>
      </c>
      <c r="D748" s="3">
        <v>2676.24</v>
      </c>
      <c r="E748" s="3">
        <v>3000</v>
      </c>
      <c r="F748" s="3">
        <v>3000</v>
      </c>
      <c r="G748" s="3">
        <v>3000</v>
      </c>
      <c r="H748" s="3">
        <v>3000</v>
      </c>
      <c r="I748" s="3">
        <v>3000</v>
      </c>
      <c r="J748" s="59"/>
    </row>
    <row r="749" spans="1:10" x14ac:dyDescent="0.25">
      <c r="A749" s="3"/>
      <c r="B749" s="3" t="s">
        <v>104</v>
      </c>
      <c r="C749" s="3">
        <v>1237.58</v>
      </c>
      <c r="D749" s="3">
        <v>1156.9000000000001</v>
      </c>
      <c r="E749" s="3">
        <v>1200</v>
      </c>
      <c r="F749" s="3">
        <v>1200</v>
      </c>
      <c r="G749" s="3">
        <v>1200</v>
      </c>
      <c r="H749" s="3">
        <v>1200</v>
      </c>
      <c r="I749" s="3">
        <v>1200</v>
      </c>
      <c r="J749" s="59"/>
    </row>
    <row r="750" spans="1:10" x14ac:dyDescent="0.25">
      <c r="A750" s="3"/>
      <c r="B750" s="3" t="s">
        <v>329</v>
      </c>
      <c r="C750" s="3">
        <v>1971.55</v>
      </c>
      <c r="D750" s="3">
        <v>1090.17</v>
      </c>
      <c r="E750" s="3">
        <v>2000</v>
      </c>
      <c r="F750" s="3">
        <v>2000</v>
      </c>
      <c r="G750" s="3">
        <v>2000</v>
      </c>
      <c r="H750" s="3">
        <v>2000</v>
      </c>
      <c r="I750" s="3">
        <v>2000</v>
      </c>
      <c r="J750" s="59"/>
    </row>
    <row r="751" spans="1:10" x14ac:dyDescent="0.25">
      <c r="A751" s="3"/>
      <c r="B751" s="3" t="s">
        <v>11</v>
      </c>
      <c r="C751" s="3">
        <v>1263</v>
      </c>
      <c r="D751" s="3">
        <v>2481.8000000000002</v>
      </c>
      <c r="E751" s="3">
        <v>3000</v>
      </c>
      <c r="F751" s="3">
        <v>3000</v>
      </c>
      <c r="G751" s="3">
        <v>2000</v>
      </c>
      <c r="H751" s="3">
        <v>2000</v>
      </c>
      <c r="I751" s="3">
        <v>2000</v>
      </c>
      <c r="J751" s="59"/>
    </row>
    <row r="752" spans="1:10" x14ac:dyDescent="0.25">
      <c r="A752" s="3"/>
      <c r="B752" s="3" t="s">
        <v>56</v>
      </c>
      <c r="C752" s="3">
        <v>7446.51</v>
      </c>
      <c r="D752" s="3">
        <v>4073.63</v>
      </c>
      <c r="E752" s="3">
        <v>5000</v>
      </c>
      <c r="F752" s="3">
        <v>5000</v>
      </c>
      <c r="G752" s="3">
        <v>5000</v>
      </c>
      <c r="H752" s="3">
        <v>5000</v>
      </c>
      <c r="I752" s="3">
        <v>5000</v>
      </c>
      <c r="J752" s="59"/>
    </row>
    <row r="753" spans="1:10" x14ac:dyDescent="0.25">
      <c r="A753" s="3"/>
      <c r="B753" s="3" t="s">
        <v>330</v>
      </c>
      <c r="C753" s="3">
        <v>393.8</v>
      </c>
      <c r="D753" s="3">
        <v>289.3</v>
      </c>
      <c r="E753" s="3">
        <v>950</v>
      </c>
      <c r="F753" s="3">
        <v>950</v>
      </c>
      <c r="G753" s="3">
        <v>500</v>
      </c>
      <c r="H753" s="3">
        <v>500</v>
      </c>
      <c r="I753" s="3">
        <v>500</v>
      </c>
      <c r="J753" s="59"/>
    </row>
    <row r="754" spans="1:10" x14ac:dyDescent="0.25">
      <c r="A754" s="3"/>
      <c r="B754" s="3" t="s">
        <v>331</v>
      </c>
      <c r="C754" s="3">
        <v>0</v>
      </c>
      <c r="D754" s="3">
        <v>0</v>
      </c>
      <c r="E754" s="3">
        <v>300</v>
      </c>
      <c r="F754" s="3">
        <v>300</v>
      </c>
      <c r="G754" s="3">
        <v>300</v>
      </c>
      <c r="H754" s="3">
        <v>300</v>
      </c>
      <c r="I754" s="3">
        <v>300</v>
      </c>
      <c r="J754" s="59"/>
    </row>
    <row r="755" spans="1:10" x14ac:dyDescent="0.25">
      <c r="A755" s="3"/>
      <c r="B755" s="3" t="s">
        <v>105</v>
      </c>
      <c r="C755" s="3">
        <v>0</v>
      </c>
      <c r="D755" s="3">
        <v>0</v>
      </c>
      <c r="E755" s="3">
        <v>500</v>
      </c>
      <c r="F755" s="3">
        <v>500</v>
      </c>
      <c r="G755" s="3">
        <v>500</v>
      </c>
      <c r="H755" s="3">
        <v>500</v>
      </c>
      <c r="I755" s="3">
        <v>500</v>
      </c>
      <c r="J755" s="59"/>
    </row>
    <row r="756" spans="1:10" x14ac:dyDescent="0.25">
      <c r="A756" s="3"/>
      <c r="B756" s="3" t="s">
        <v>332</v>
      </c>
      <c r="C756" s="3">
        <v>0</v>
      </c>
      <c r="D756" s="3">
        <v>63.6</v>
      </c>
      <c r="E756" s="3">
        <v>50</v>
      </c>
      <c r="F756" s="3">
        <v>50</v>
      </c>
      <c r="G756" s="3">
        <v>50</v>
      </c>
      <c r="H756" s="3">
        <v>50</v>
      </c>
      <c r="I756" s="3">
        <v>50</v>
      </c>
      <c r="J756" s="59"/>
    </row>
    <row r="757" spans="1:10" x14ac:dyDescent="0.25">
      <c r="A757" s="3"/>
      <c r="B757" s="3" t="s">
        <v>260</v>
      </c>
      <c r="C757" s="3">
        <v>276.82</v>
      </c>
      <c r="D757" s="3">
        <v>0</v>
      </c>
      <c r="E757" s="3">
        <v>500</v>
      </c>
      <c r="F757" s="3">
        <v>500</v>
      </c>
      <c r="G757" s="3">
        <v>500</v>
      </c>
      <c r="H757" s="3">
        <v>500</v>
      </c>
      <c r="I757" s="3">
        <v>500</v>
      </c>
      <c r="J757" s="59"/>
    </row>
    <row r="758" spans="1:10" x14ac:dyDescent="0.25">
      <c r="A758" s="3"/>
      <c r="B758" s="3" t="s">
        <v>333</v>
      </c>
      <c r="C758" s="3">
        <v>6696.78</v>
      </c>
      <c r="D758" s="3">
        <v>3911.8</v>
      </c>
      <c r="E758" s="3">
        <v>6500</v>
      </c>
      <c r="F758" s="3">
        <v>6500</v>
      </c>
      <c r="G758" s="3">
        <v>4000</v>
      </c>
      <c r="H758" s="3">
        <v>4000</v>
      </c>
      <c r="I758" s="3">
        <v>4000</v>
      </c>
      <c r="J758" s="59"/>
    </row>
    <row r="759" spans="1:10" x14ac:dyDescent="0.25">
      <c r="A759" s="3"/>
      <c r="B759" s="3" t="s">
        <v>16</v>
      </c>
      <c r="C759" s="3">
        <v>918</v>
      </c>
      <c r="D759" s="3">
        <v>1136.5999999999999</v>
      </c>
      <c r="E759" s="3">
        <v>1000</v>
      </c>
      <c r="F759" s="3">
        <v>1000</v>
      </c>
      <c r="G759" s="3">
        <v>1000</v>
      </c>
      <c r="H759" s="3">
        <v>1000</v>
      </c>
      <c r="I759" s="3">
        <v>1000</v>
      </c>
      <c r="J759" s="59"/>
    </row>
    <row r="760" spans="1:10" x14ac:dyDescent="0.25">
      <c r="A760" s="3"/>
      <c r="B760" s="3" t="s">
        <v>61</v>
      </c>
      <c r="C760" s="3">
        <v>11958.85</v>
      </c>
      <c r="D760" s="3">
        <v>10036.58</v>
      </c>
      <c r="E760" s="3">
        <v>12000</v>
      </c>
      <c r="F760" s="3">
        <v>12000</v>
      </c>
      <c r="G760" s="3">
        <v>12000</v>
      </c>
      <c r="H760" s="3">
        <v>12000</v>
      </c>
      <c r="I760" s="3">
        <v>12000</v>
      </c>
      <c r="J760" s="59"/>
    </row>
    <row r="761" spans="1:10" x14ac:dyDescent="0.25">
      <c r="A761" s="3"/>
      <c r="B761" s="3" t="s">
        <v>108</v>
      </c>
      <c r="C761" s="3">
        <v>500</v>
      </c>
      <c r="D761" s="3">
        <v>500</v>
      </c>
      <c r="E761" s="3">
        <v>600</v>
      </c>
      <c r="F761" s="3">
        <v>600</v>
      </c>
      <c r="G761" s="3">
        <v>600</v>
      </c>
      <c r="H761" s="3">
        <v>600</v>
      </c>
      <c r="I761" s="3">
        <v>600</v>
      </c>
      <c r="J761" s="59"/>
    </row>
    <row r="762" spans="1:10" x14ac:dyDescent="0.25">
      <c r="A762" s="3"/>
      <c r="B762" s="3" t="s">
        <v>17</v>
      </c>
      <c r="C762" s="3">
        <v>3405.25</v>
      </c>
      <c r="D762" s="3">
        <v>3735.9</v>
      </c>
      <c r="E762" s="3">
        <v>3675</v>
      </c>
      <c r="F762" s="3">
        <v>3675</v>
      </c>
      <c r="G762" s="3">
        <v>3640</v>
      </c>
      <c r="H762" s="3">
        <v>3640</v>
      </c>
      <c r="I762" s="3">
        <v>3640</v>
      </c>
      <c r="J762" s="59"/>
    </row>
    <row r="763" spans="1:10" x14ac:dyDescent="0.25">
      <c r="A763" s="3"/>
      <c r="B763" s="3" t="s">
        <v>99</v>
      </c>
      <c r="C763" s="3">
        <v>39.840000000000003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59"/>
    </row>
    <row r="764" spans="1:10" x14ac:dyDescent="0.25">
      <c r="A764" s="3"/>
      <c r="B764" s="3" t="s">
        <v>22</v>
      </c>
      <c r="C764" s="3">
        <v>852.72</v>
      </c>
      <c r="D764" s="3">
        <v>982.51</v>
      </c>
      <c r="E764" s="3">
        <v>1016</v>
      </c>
      <c r="F764" s="3">
        <v>1016</v>
      </c>
      <c r="G764" s="3">
        <v>1080</v>
      </c>
      <c r="H764" s="3">
        <v>1080</v>
      </c>
      <c r="I764" s="3">
        <v>1080</v>
      </c>
      <c r="J764" s="59"/>
    </row>
    <row r="765" spans="1:10" x14ac:dyDescent="0.25">
      <c r="A765" s="3"/>
      <c r="B765" s="3" t="s">
        <v>62</v>
      </c>
      <c r="C765" s="3">
        <v>4019.95</v>
      </c>
      <c r="D765" s="3">
        <v>3292.64</v>
      </c>
      <c r="E765" s="3">
        <v>3060</v>
      </c>
      <c r="F765" s="3">
        <v>3060</v>
      </c>
      <c r="G765" s="3">
        <v>3060</v>
      </c>
      <c r="H765" s="3">
        <v>3060</v>
      </c>
      <c r="I765" s="3">
        <v>3060</v>
      </c>
      <c r="J765" s="59"/>
    </row>
    <row r="766" spans="1:10" x14ac:dyDescent="0.25">
      <c r="A766" s="3"/>
      <c r="B766" s="3" t="s">
        <v>76</v>
      </c>
      <c r="C766" s="3">
        <v>471.39</v>
      </c>
      <c r="D766" s="3">
        <v>0</v>
      </c>
      <c r="E766" s="3">
        <v>100</v>
      </c>
      <c r="F766" s="3">
        <v>1100</v>
      </c>
      <c r="G766" s="3">
        <v>100</v>
      </c>
      <c r="H766" s="3">
        <v>100</v>
      </c>
      <c r="I766" s="3">
        <v>100</v>
      </c>
      <c r="J766" s="59"/>
    </row>
    <row r="767" spans="1:10" x14ac:dyDescent="0.25">
      <c r="A767" s="3"/>
      <c r="B767" s="9" t="s">
        <v>11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62"/>
    </row>
    <row r="768" spans="1:10" x14ac:dyDescent="0.25">
      <c r="A768" s="3"/>
      <c r="B768" s="12" t="s">
        <v>334</v>
      </c>
      <c r="C768" s="12">
        <f t="shared" ref="C768:E768" si="43">SUM(C729:C767)</f>
        <v>144892.59000000003</v>
      </c>
      <c r="D768" s="12">
        <f>SUM(D729:D767)</f>
        <v>154162.75</v>
      </c>
      <c r="E768" s="12">
        <f t="shared" si="43"/>
        <v>156946</v>
      </c>
      <c r="F768" s="12">
        <f t="shared" ref="F768" si="44">SUM(F729:F767)</f>
        <v>157946</v>
      </c>
      <c r="G768" s="12">
        <f>SUM(G729:G767)</f>
        <v>156758</v>
      </c>
      <c r="H768" s="12">
        <f>SUM(H729:H767)</f>
        <v>156758</v>
      </c>
      <c r="I768" s="12">
        <f>SUM(I729:I767)</f>
        <v>156758</v>
      </c>
      <c r="J768" s="60"/>
    </row>
    <row r="769" spans="1:10" x14ac:dyDescent="0.25">
      <c r="A769" s="3"/>
      <c r="B769" s="3" t="s">
        <v>335</v>
      </c>
      <c r="C769" s="3"/>
      <c r="D769" s="3"/>
      <c r="E769" s="3"/>
      <c r="F769" s="3"/>
      <c r="G769" s="3"/>
      <c r="H769" s="3"/>
      <c r="I769" s="3"/>
      <c r="J769" s="59"/>
    </row>
    <row r="770" spans="1:10" x14ac:dyDescent="0.25">
      <c r="A770" s="3"/>
      <c r="B770" s="3" t="s">
        <v>310</v>
      </c>
      <c r="C770" s="3">
        <v>342.45</v>
      </c>
      <c r="D770" s="3">
        <v>34.51</v>
      </c>
      <c r="E770" s="3">
        <v>20</v>
      </c>
      <c r="F770" s="3">
        <v>20</v>
      </c>
      <c r="G770" s="3">
        <v>18</v>
      </c>
      <c r="H770" s="3">
        <v>18</v>
      </c>
      <c r="I770" s="3">
        <v>18</v>
      </c>
      <c r="J770" s="59"/>
    </row>
    <row r="771" spans="1:10" x14ac:dyDescent="0.25">
      <c r="A771" s="3"/>
      <c r="B771" s="3" t="s">
        <v>212</v>
      </c>
      <c r="C771" s="3">
        <v>61.14</v>
      </c>
      <c r="D771" s="3">
        <v>27.86</v>
      </c>
      <c r="E771" s="3">
        <v>5</v>
      </c>
      <c r="F771" s="3">
        <v>5</v>
      </c>
      <c r="G771" s="3">
        <v>0</v>
      </c>
      <c r="H771" s="3">
        <v>0</v>
      </c>
      <c r="I771" s="3">
        <v>0</v>
      </c>
      <c r="J771" s="59"/>
    </row>
    <row r="772" spans="1:10" x14ac:dyDescent="0.25">
      <c r="A772" s="3"/>
      <c r="B772" s="3" t="s">
        <v>5</v>
      </c>
      <c r="C772" s="3">
        <v>180.15</v>
      </c>
      <c r="D772" s="3">
        <v>33.78</v>
      </c>
      <c r="E772" s="3">
        <v>10</v>
      </c>
      <c r="F772" s="3">
        <v>10</v>
      </c>
      <c r="G772" s="3">
        <v>25</v>
      </c>
      <c r="H772" s="3">
        <v>25</v>
      </c>
      <c r="I772" s="3">
        <v>25</v>
      </c>
      <c r="J772" s="59"/>
    </row>
    <row r="773" spans="1:10" x14ac:dyDescent="0.25">
      <c r="A773" s="3"/>
      <c r="B773" s="3" t="s">
        <v>6</v>
      </c>
      <c r="C773" s="3">
        <v>10.26</v>
      </c>
      <c r="D773" s="3">
        <v>1.92</v>
      </c>
      <c r="E773" s="3">
        <v>2</v>
      </c>
      <c r="F773" s="3">
        <v>2</v>
      </c>
      <c r="G773" s="3">
        <v>2</v>
      </c>
      <c r="H773" s="3">
        <v>2</v>
      </c>
      <c r="I773" s="3">
        <v>2</v>
      </c>
      <c r="J773" s="59"/>
    </row>
    <row r="774" spans="1:10" x14ac:dyDescent="0.25">
      <c r="A774" s="3"/>
      <c r="B774" s="3" t="s">
        <v>7</v>
      </c>
      <c r="C774" s="3">
        <v>38.58</v>
      </c>
      <c r="D774" s="3">
        <v>7.23</v>
      </c>
      <c r="E774" s="3">
        <v>4</v>
      </c>
      <c r="F774" s="3">
        <v>4</v>
      </c>
      <c r="G774" s="3">
        <v>5</v>
      </c>
      <c r="H774" s="3">
        <v>5</v>
      </c>
      <c r="I774" s="3">
        <v>5</v>
      </c>
      <c r="J774" s="59"/>
    </row>
    <row r="775" spans="1:10" x14ac:dyDescent="0.25">
      <c r="A775" s="3"/>
      <c r="B775" s="3" t="s">
        <v>9</v>
      </c>
      <c r="C775" s="3">
        <v>61.03</v>
      </c>
      <c r="D775" s="3">
        <v>11.45</v>
      </c>
      <c r="E775" s="3">
        <v>6</v>
      </c>
      <c r="F775" s="3">
        <v>6</v>
      </c>
      <c r="G775" s="3">
        <v>9</v>
      </c>
      <c r="H775" s="3">
        <v>9</v>
      </c>
      <c r="I775" s="3">
        <v>9</v>
      </c>
      <c r="J775" s="59"/>
    </row>
    <row r="776" spans="1:10" x14ac:dyDescent="0.25">
      <c r="A776" s="3"/>
      <c r="B776" s="3" t="s">
        <v>336</v>
      </c>
      <c r="C776" s="3">
        <v>10.6</v>
      </c>
      <c r="D776" s="3">
        <v>5.3</v>
      </c>
      <c r="E776" s="3">
        <v>1</v>
      </c>
      <c r="F776" s="3">
        <v>1</v>
      </c>
      <c r="G776" s="3">
        <v>8</v>
      </c>
      <c r="H776" s="3">
        <v>8</v>
      </c>
      <c r="I776" s="3">
        <v>8</v>
      </c>
      <c r="J776" s="59"/>
    </row>
    <row r="777" spans="1:10" x14ac:dyDescent="0.25">
      <c r="A777" s="3"/>
      <c r="B777" s="3" t="s">
        <v>536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59"/>
    </row>
    <row r="778" spans="1:10" x14ac:dyDescent="0.25">
      <c r="A778" s="3"/>
      <c r="B778" s="3" t="s">
        <v>337</v>
      </c>
      <c r="C778" s="3">
        <v>60</v>
      </c>
      <c r="D778" s="3">
        <v>10</v>
      </c>
      <c r="E778" s="3">
        <v>10</v>
      </c>
      <c r="F778" s="3">
        <v>10</v>
      </c>
      <c r="G778" s="3">
        <v>38</v>
      </c>
      <c r="H778" s="3">
        <v>38</v>
      </c>
      <c r="I778" s="3">
        <v>38</v>
      </c>
      <c r="J778" s="59"/>
    </row>
    <row r="779" spans="1:10" x14ac:dyDescent="0.25">
      <c r="A779" s="3"/>
      <c r="B779" s="3" t="s">
        <v>56</v>
      </c>
      <c r="C779" s="3">
        <v>171.97</v>
      </c>
      <c r="D779" s="3">
        <v>20</v>
      </c>
      <c r="E779" s="3">
        <v>520</v>
      </c>
      <c r="F779" s="3">
        <v>520</v>
      </c>
      <c r="G779" s="3">
        <v>72</v>
      </c>
      <c r="H779" s="3">
        <v>72</v>
      </c>
      <c r="I779" s="3">
        <v>72</v>
      </c>
      <c r="J779" s="59"/>
    </row>
    <row r="780" spans="1:10" x14ac:dyDescent="0.25">
      <c r="A780" s="3"/>
      <c r="B780" s="3" t="s">
        <v>12</v>
      </c>
      <c r="C780" s="3">
        <v>309.32</v>
      </c>
      <c r="D780" s="3">
        <v>60</v>
      </c>
      <c r="E780" s="3">
        <v>30</v>
      </c>
      <c r="F780" s="3">
        <v>30</v>
      </c>
      <c r="G780" s="3">
        <v>78</v>
      </c>
      <c r="H780" s="3">
        <v>78</v>
      </c>
      <c r="I780" s="3">
        <v>78</v>
      </c>
      <c r="J780" s="59"/>
    </row>
    <row r="781" spans="1:10" x14ac:dyDescent="0.25">
      <c r="A781" s="3"/>
      <c r="B781" s="3" t="s">
        <v>338</v>
      </c>
      <c r="C781" s="3">
        <v>79.599999999999994</v>
      </c>
      <c r="D781" s="3">
        <v>8.44</v>
      </c>
      <c r="E781" s="3">
        <v>10</v>
      </c>
      <c r="F781" s="3">
        <v>10</v>
      </c>
      <c r="G781" s="3">
        <v>10</v>
      </c>
      <c r="H781" s="3">
        <v>10</v>
      </c>
      <c r="I781" s="3">
        <v>10</v>
      </c>
      <c r="J781" s="59"/>
    </row>
    <row r="782" spans="1:10" x14ac:dyDescent="0.25">
      <c r="A782" s="3"/>
      <c r="B782" s="3" t="s">
        <v>339</v>
      </c>
      <c r="C782" s="3">
        <v>137.6</v>
      </c>
      <c r="D782" s="3"/>
      <c r="E782" s="3">
        <v>3</v>
      </c>
      <c r="F782" s="3">
        <v>3</v>
      </c>
      <c r="G782" s="3">
        <v>0</v>
      </c>
      <c r="H782" s="3">
        <v>0</v>
      </c>
      <c r="I782" s="3">
        <v>0</v>
      </c>
      <c r="J782" s="59"/>
    </row>
    <row r="783" spans="1:10" x14ac:dyDescent="0.25">
      <c r="A783" s="3"/>
      <c r="B783" s="3" t="s">
        <v>340</v>
      </c>
      <c r="C783" s="3">
        <v>25.7</v>
      </c>
      <c r="D783" s="3"/>
      <c r="E783" s="3">
        <v>5</v>
      </c>
      <c r="F783" s="3">
        <v>5</v>
      </c>
      <c r="G783" s="3">
        <v>5</v>
      </c>
      <c r="H783" s="3">
        <v>5</v>
      </c>
      <c r="I783" s="3">
        <v>5</v>
      </c>
      <c r="J783" s="59"/>
    </row>
    <row r="784" spans="1:10" x14ac:dyDescent="0.25">
      <c r="A784" s="3"/>
      <c r="B784" s="3" t="s">
        <v>17</v>
      </c>
      <c r="C784" s="3">
        <v>676.76</v>
      </c>
      <c r="D784" s="3">
        <v>117.6</v>
      </c>
      <c r="E784" s="3">
        <v>93</v>
      </c>
      <c r="F784" s="3">
        <v>93</v>
      </c>
      <c r="G784" s="3">
        <v>160</v>
      </c>
      <c r="H784" s="3">
        <v>160</v>
      </c>
      <c r="I784" s="3">
        <v>160</v>
      </c>
      <c r="J784" s="59"/>
    </row>
    <row r="785" spans="1:10" x14ac:dyDescent="0.25">
      <c r="A785" s="3"/>
      <c r="B785" s="3" t="s">
        <v>341</v>
      </c>
      <c r="C785" s="3">
        <v>2704.13</v>
      </c>
      <c r="D785" s="3">
        <v>398.6</v>
      </c>
      <c r="E785" s="3">
        <v>424</v>
      </c>
      <c r="F785" s="3">
        <v>424</v>
      </c>
      <c r="G785" s="3">
        <v>440</v>
      </c>
      <c r="H785" s="3">
        <v>440</v>
      </c>
      <c r="I785" s="3">
        <v>440</v>
      </c>
      <c r="J785" s="59"/>
    </row>
    <row r="786" spans="1:10" x14ac:dyDescent="0.25">
      <c r="A786" s="3"/>
      <c r="B786" s="3" t="s">
        <v>342</v>
      </c>
      <c r="C786" s="3">
        <v>1286.95</v>
      </c>
      <c r="D786" s="3">
        <v>136.35</v>
      </c>
      <c r="E786" s="3">
        <v>137</v>
      </c>
      <c r="F786" s="3">
        <v>137</v>
      </c>
      <c r="G786" s="3">
        <v>80</v>
      </c>
      <c r="H786" s="3">
        <v>80</v>
      </c>
      <c r="I786" s="3">
        <v>80</v>
      </c>
      <c r="J786" s="59"/>
    </row>
    <row r="787" spans="1:10" x14ac:dyDescent="0.25">
      <c r="A787" s="3"/>
      <c r="B787" s="3" t="s">
        <v>503</v>
      </c>
      <c r="C787" s="3">
        <v>0</v>
      </c>
      <c r="D787" s="3">
        <v>100</v>
      </c>
      <c r="E787" s="3">
        <v>0</v>
      </c>
      <c r="F787" s="3">
        <v>0</v>
      </c>
      <c r="G787" s="3">
        <v>100</v>
      </c>
      <c r="H787" s="3">
        <v>100</v>
      </c>
      <c r="I787" s="3">
        <v>100</v>
      </c>
      <c r="J787" s="59"/>
    </row>
    <row r="788" spans="1:10" x14ac:dyDescent="0.25">
      <c r="A788" s="3"/>
      <c r="B788" s="12" t="s">
        <v>343</v>
      </c>
      <c r="C788" s="12">
        <f t="shared" ref="C788:E788" si="45">SUM(C770:C787)</f>
        <v>6156.24</v>
      </c>
      <c r="D788" s="12">
        <f>SUM(D770:D787)</f>
        <v>973.04000000000008</v>
      </c>
      <c r="E788" s="12">
        <f t="shared" si="45"/>
        <v>1280</v>
      </c>
      <c r="F788" s="12">
        <f t="shared" ref="F788" si="46">SUM(F770:F787)</f>
        <v>1280</v>
      </c>
      <c r="G788" s="12">
        <f>SUM(G770:G787)</f>
        <v>1050</v>
      </c>
      <c r="H788" s="12">
        <f>SUM(H770:H787)</f>
        <v>1050</v>
      </c>
      <c r="I788" s="12">
        <f>SUM(I770:I787)</f>
        <v>1050</v>
      </c>
      <c r="J788" s="60"/>
    </row>
    <row r="789" spans="1:10" x14ac:dyDescent="0.25">
      <c r="A789" s="4"/>
      <c r="B789" s="10" t="s">
        <v>344</v>
      </c>
      <c r="C789" s="10">
        <f>C768+C788</f>
        <v>151048.83000000002</v>
      </c>
      <c r="D789" s="10">
        <v>155135.79</v>
      </c>
      <c r="E789" s="10">
        <f>E768+E788</f>
        <v>158226</v>
      </c>
      <c r="F789" s="10">
        <f>F768+F788</f>
        <v>159226</v>
      </c>
      <c r="G789" s="10">
        <f>G768+G788</f>
        <v>157808</v>
      </c>
      <c r="H789" s="10">
        <f>H768+H788</f>
        <v>157808</v>
      </c>
      <c r="I789" s="10">
        <f>I768+I788</f>
        <v>157808</v>
      </c>
      <c r="J789" s="61"/>
    </row>
    <row r="790" spans="1:10" x14ac:dyDescent="0.25">
      <c r="A790" s="4" t="s">
        <v>345</v>
      </c>
      <c r="B790" s="4" t="s">
        <v>346</v>
      </c>
      <c r="C790" s="4"/>
      <c r="D790" s="4"/>
      <c r="E790" s="3"/>
      <c r="F790" s="3"/>
      <c r="G790" s="3"/>
      <c r="H790" s="3"/>
      <c r="I790" s="3"/>
      <c r="J790" s="59"/>
    </row>
    <row r="791" spans="1:10" x14ac:dyDescent="0.25">
      <c r="A791" s="3"/>
      <c r="B791" s="3" t="s">
        <v>347</v>
      </c>
      <c r="C791" s="3">
        <v>323.2</v>
      </c>
      <c r="D791" s="3">
        <v>266.52999999999997</v>
      </c>
      <c r="E791" s="3">
        <v>320</v>
      </c>
      <c r="F791" s="3">
        <v>320</v>
      </c>
      <c r="G791" s="3">
        <v>0</v>
      </c>
      <c r="H791" s="3">
        <v>0</v>
      </c>
      <c r="I791" s="3">
        <v>0</v>
      </c>
      <c r="J791" s="59"/>
    </row>
    <row r="792" spans="1:10" x14ac:dyDescent="0.25">
      <c r="A792" s="3"/>
      <c r="B792" s="3" t="s">
        <v>348</v>
      </c>
      <c r="C792" s="3">
        <v>1453.38</v>
      </c>
      <c r="D792" s="3">
        <v>1447.28</v>
      </c>
      <c r="E792" s="3">
        <v>1460</v>
      </c>
      <c r="F792" s="3">
        <v>1460</v>
      </c>
      <c r="G792" s="3">
        <v>1320</v>
      </c>
      <c r="H792" s="3">
        <v>1320</v>
      </c>
      <c r="I792" s="3">
        <v>1320</v>
      </c>
      <c r="J792" s="59"/>
    </row>
    <row r="793" spans="1:10" x14ac:dyDescent="0.25">
      <c r="A793" s="3"/>
      <c r="B793" s="3" t="s">
        <v>349</v>
      </c>
      <c r="C793" s="3">
        <v>1524.89</v>
      </c>
      <c r="D793" s="3">
        <v>1539.41</v>
      </c>
      <c r="E793" s="3">
        <v>1530</v>
      </c>
      <c r="F793" s="3">
        <v>1530</v>
      </c>
      <c r="G793" s="3">
        <v>1400</v>
      </c>
      <c r="H793" s="3">
        <v>1400</v>
      </c>
      <c r="I793" s="3">
        <v>1400</v>
      </c>
      <c r="J793" s="59"/>
    </row>
    <row r="794" spans="1:10" x14ac:dyDescent="0.25">
      <c r="A794" s="3"/>
      <c r="B794" s="3" t="s">
        <v>350</v>
      </c>
      <c r="C794" s="3">
        <v>614.44000000000005</v>
      </c>
      <c r="D794" s="3">
        <v>589.41</v>
      </c>
      <c r="E794" s="3">
        <v>620</v>
      </c>
      <c r="F794" s="3">
        <v>620</v>
      </c>
      <c r="G794" s="3">
        <v>545</v>
      </c>
      <c r="H794" s="3">
        <v>545</v>
      </c>
      <c r="I794" s="3">
        <v>545</v>
      </c>
      <c r="J794" s="59"/>
    </row>
    <row r="795" spans="1:10" x14ac:dyDescent="0.25">
      <c r="A795" s="3"/>
      <c r="B795" s="15" t="s">
        <v>351</v>
      </c>
      <c r="C795" s="15">
        <v>0</v>
      </c>
      <c r="D795" s="15">
        <v>0</v>
      </c>
      <c r="E795" s="15">
        <v>14000</v>
      </c>
      <c r="F795" s="15">
        <v>14900</v>
      </c>
      <c r="G795" s="15">
        <v>0</v>
      </c>
      <c r="H795" s="15">
        <v>0</v>
      </c>
      <c r="I795" s="15">
        <v>0</v>
      </c>
      <c r="J795" s="62"/>
    </row>
    <row r="796" spans="1:10" x14ac:dyDescent="0.25">
      <c r="A796" s="3"/>
      <c r="B796" s="15" t="s">
        <v>352</v>
      </c>
      <c r="C796" s="15">
        <v>6433.86</v>
      </c>
      <c r="D796" s="15">
        <v>6439.96</v>
      </c>
      <c r="E796" s="15">
        <v>6440</v>
      </c>
      <c r="F796" s="15">
        <v>6440</v>
      </c>
      <c r="G796" s="15">
        <v>6580</v>
      </c>
      <c r="H796" s="15">
        <v>6580</v>
      </c>
      <c r="I796" s="15">
        <v>6580</v>
      </c>
      <c r="J796" s="62"/>
    </row>
    <row r="797" spans="1:10" x14ac:dyDescent="0.25">
      <c r="A797" s="3"/>
      <c r="B797" s="15" t="s">
        <v>353</v>
      </c>
      <c r="C797" s="15">
        <v>6305.83</v>
      </c>
      <c r="D797" s="15">
        <v>6307.04</v>
      </c>
      <c r="E797" s="15">
        <v>6310</v>
      </c>
      <c r="F797" s="15">
        <v>6310</v>
      </c>
      <c r="G797" s="15">
        <v>6440</v>
      </c>
      <c r="H797" s="15">
        <v>6440</v>
      </c>
      <c r="I797" s="15">
        <v>6440</v>
      </c>
      <c r="J797" s="62"/>
    </row>
    <row r="798" spans="1:10" x14ac:dyDescent="0.25">
      <c r="A798" s="3"/>
      <c r="B798" s="15" t="s">
        <v>354</v>
      </c>
      <c r="C798" s="15">
        <v>2119.64</v>
      </c>
      <c r="D798" s="15">
        <v>2144.8200000000002</v>
      </c>
      <c r="E798" s="15">
        <v>2120</v>
      </c>
      <c r="F798" s="15">
        <v>2120</v>
      </c>
      <c r="G798" s="15">
        <v>2190</v>
      </c>
      <c r="H798" s="15">
        <v>2190</v>
      </c>
      <c r="I798" s="15">
        <v>2190</v>
      </c>
      <c r="J798" s="62"/>
    </row>
    <row r="799" spans="1:10" x14ac:dyDescent="0.25">
      <c r="A799" s="3"/>
      <c r="B799" s="10" t="s">
        <v>355</v>
      </c>
      <c r="C799" s="10">
        <f>SUM(C791:C798)</f>
        <v>18775.239999999998</v>
      </c>
      <c r="D799" s="10">
        <f>SUM(D791:D798)</f>
        <v>18734.45</v>
      </c>
      <c r="E799" s="10">
        <f>SUM(E791:E798)</f>
        <v>32800</v>
      </c>
      <c r="F799" s="10">
        <f>SUM(F791:F798)</f>
        <v>33700</v>
      </c>
      <c r="G799" s="10">
        <f>SUM(G791:G798)</f>
        <v>18475</v>
      </c>
      <c r="H799" s="10">
        <f>SUM(H791:H798)</f>
        <v>18475</v>
      </c>
      <c r="I799" s="10">
        <f>SUM(I791:I798)</f>
        <v>18475</v>
      </c>
      <c r="J799" s="61"/>
    </row>
    <row r="800" spans="1:10" ht="15.75" x14ac:dyDescent="0.25">
      <c r="A800" s="3"/>
      <c r="B800" s="7" t="s">
        <v>356</v>
      </c>
      <c r="C800" s="7">
        <f>C789+C799</f>
        <v>169824.07</v>
      </c>
      <c r="D800" s="7">
        <v>173870.24</v>
      </c>
      <c r="E800" s="7">
        <f>E789+E799</f>
        <v>191026</v>
      </c>
      <c r="F800" s="7">
        <f>F789+F799</f>
        <v>192926</v>
      </c>
      <c r="G800" s="7">
        <f>G789+G799</f>
        <v>176283</v>
      </c>
      <c r="H800" s="7">
        <f>H789+H799</f>
        <v>176283</v>
      </c>
      <c r="I800" s="7">
        <f>I789+I799</f>
        <v>176283</v>
      </c>
      <c r="J800" s="70"/>
    </row>
    <row r="801" spans="2:15" ht="15.75" x14ac:dyDescent="0.25">
      <c r="B801" s="17" t="s">
        <v>357</v>
      </c>
      <c r="C801" s="17">
        <v>2362949.6800000002</v>
      </c>
      <c r="D801" s="17">
        <v>2553061.04</v>
      </c>
      <c r="E801" s="17">
        <f>E59+E64+E121+E222+E239+E255+E458+E520+E557+E645+E695+E726+E800</f>
        <v>2524748</v>
      </c>
      <c r="F801" s="17">
        <f>F59+F64+F121+F222+F239+F255+F458+F520+F557+F645+F695+F726+F800</f>
        <v>2765251</v>
      </c>
      <c r="G801" s="17">
        <f>G59+G64+G121+G222+G239+G255+G458+G520+G557+G645+G695+G726+G800</f>
        <v>2681882</v>
      </c>
      <c r="H801" s="17">
        <f>H59+H64+H121+H222+H239+H255+H458+H520+H557+H645+H695+H726+H800</f>
        <v>2681882</v>
      </c>
      <c r="I801" s="17">
        <f>I59+I64+I121+I222+I239+I255+I458+I520+I557+I645+I695+I726+I800</f>
        <v>2681882</v>
      </c>
      <c r="J801" s="70"/>
    </row>
    <row r="803" spans="2:15" x14ac:dyDescent="0.25">
      <c r="B803" s="20" t="s">
        <v>362</v>
      </c>
      <c r="C803" s="20"/>
      <c r="D803" s="20"/>
    </row>
    <row r="805" spans="2:15" ht="15.75" x14ac:dyDescent="0.25">
      <c r="B805" s="16" t="s">
        <v>358</v>
      </c>
      <c r="C805" s="16">
        <v>1188181.1499999999</v>
      </c>
      <c r="D805" s="16">
        <v>1231273.98</v>
      </c>
      <c r="E805" s="16">
        <v>1301110</v>
      </c>
      <c r="F805" s="16">
        <v>1356132</v>
      </c>
      <c r="G805" s="16">
        <v>1328829</v>
      </c>
      <c r="H805" s="16">
        <v>1328829</v>
      </c>
      <c r="I805" s="16">
        <v>1328829</v>
      </c>
      <c r="J805" s="67"/>
    </row>
    <row r="806" spans="2:15" ht="15.75" x14ac:dyDescent="0.25">
      <c r="B806" s="18" t="s">
        <v>359</v>
      </c>
      <c r="C806" s="18">
        <v>117380.9</v>
      </c>
      <c r="D806" s="18">
        <v>141276.01999999999</v>
      </c>
      <c r="E806" s="18">
        <f>E163+E245+E491+E548+E665+E688+E690+E693</f>
        <v>53500</v>
      </c>
      <c r="F806" s="18">
        <v>128230</v>
      </c>
      <c r="G806" s="18">
        <f>G161+G245+G248+G405+G490+G491+G688</f>
        <v>158800</v>
      </c>
      <c r="H806" s="18">
        <f>H161+H245+H248+H405+H490+H491+H688</f>
        <v>158800</v>
      </c>
      <c r="I806" s="18">
        <f>I161+I245+I248+I405+I490+I491+I688</f>
        <v>158800</v>
      </c>
      <c r="J806" s="70"/>
      <c r="O806" t="s">
        <v>508</v>
      </c>
    </row>
    <row r="807" spans="2:15" ht="15.75" x14ac:dyDescent="0.25">
      <c r="B807" s="19" t="s">
        <v>360</v>
      </c>
      <c r="C807" s="19">
        <v>14859.33</v>
      </c>
      <c r="D807" s="19">
        <v>14891.82</v>
      </c>
      <c r="E807" s="19">
        <f>E795+E796+E797+E798</f>
        <v>28870</v>
      </c>
      <c r="F807" s="19">
        <v>29770</v>
      </c>
      <c r="G807" s="19">
        <f>G796+G797+G798</f>
        <v>15210</v>
      </c>
      <c r="H807" s="19">
        <f>H796+H797+H798</f>
        <v>15210</v>
      </c>
      <c r="I807" s="19">
        <f>I796+I797+I798</f>
        <v>15210</v>
      </c>
      <c r="J807" s="70"/>
    </row>
    <row r="808" spans="2:15" ht="15.75" x14ac:dyDescent="0.25">
      <c r="B808" s="17" t="s">
        <v>361</v>
      </c>
      <c r="C808" s="17">
        <f>SUM(C805:C807)</f>
        <v>1320421.3799999999</v>
      </c>
      <c r="D808" s="17">
        <v>1387441.82</v>
      </c>
      <c r="E808" s="17">
        <v>1417480</v>
      </c>
      <c r="F808" s="17">
        <f>SUM(F805:F807)</f>
        <v>1514132</v>
      </c>
      <c r="G808" s="17">
        <f>SUM(G805:G807)</f>
        <v>1502839</v>
      </c>
      <c r="H808" s="17">
        <f>SUM(H805:H807)</f>
        <v>1502839</v>
      </c>
      <c r="I808" s="17">
        <f>SUM(I805:I807)</f>
        <v>1502839</v>
      </c>
      <c r="J808" s="70"/>
    </row>
    <row r="809" spans="2:15" ht="42" customHeight="1" x14ac:dyDescent="0.25"/>
    <row r="810" spans="2:15" x14ac:dyDescent="0.25">
      <c r="B810" s="20" t="s">
        <v>374</v>
      </c>
      <c r="C810" s="20"/>
      <c r="D810" s="20"/>
    </row>
    <row r="812" spans="2:15" ht="15.75" x14ac:dyDescent="0.25">
      <c r="B812" s="16" t="s">
        <v>358</v>
      </c>
      <c r="C812" s="16">
        <v>1035678.3</v>
      </c>
      <c r="D812" s="16">
        <v>1165619.22</v>
      </c>
      <c r="E812" s="16">
        <f>E442+E450+E457</f>
        <v>1107268</v>
      </c>
      <c r="F812" s="16">
        <v>1230184</v>
      </c>
      <c r="G812" s="16">
        <f>G442+G450+G457</f>
        <v>1179043</v>
      </c>
      <c r="H812" s="16">
        <f>H442+H450+H457</f>
        <v>1179043</v>
      </c>
      <c r="I812" s="16">
        <f>I442+I450+I457</f>
        <v>1179043</v>
      </c>
      <c r="J812" s="67"/>
    </row>
    <row r="813" spans="2:15" ht="15.75" x14ac:dyDescent="0.25">
      <c r="B813" s="18" t="s">
        <v>359</v>
      </c>
      <c r="C813" s="18">
        <v>6850</v>
      </c>
      <c r="D813" s="18">
        <v>0</v>
      </c>
      <c r="E813" s="18">
        <v>0</v>
      </c>
      <c r="F813" s="18">
        <v>20935</v>
      </c>
      <c r="G813" s="18">
        <v>0</v>
      </c>
      <c r="H813" s="18">
        <v>0</v>
      </c>
      <c r="I813" s="18">
        <v>0</v>
      </c>
      <c r="J813" s="70"/>
    </row>
    <row r="814" spans="2:15" ht="15.75" x14ac:dyDescent="0.25">
      <c r="B814" s="17" t="s">
        <v>361</v>
      </c>
      <c r="C814" s="17">
        <v>1042528.3</v>
      </c>
      <c r="D814" s="17">
        <v>1165619.22</v>
      </c>
      <c r="E814" s="17">
        <f>SUM(E812:E813)</f>
        <v>1107268</v>
      </c>
      <c r="F814" s="17">
        <f>F442+F450+F457</f>
        <v>1251119</v>
      </c>
      <c r="G814" s="17">
        <f>SUM(G812:G813)</f>
        <v>1179043</v>
      </c>
      <c r="H814" s="17">
        <f>SUM(H812:H813)</f>
        <v>1179043</v>
      </c>
      <c r="I814" s="17">
        <f>SUM(I812:I813)</f>
        <v>1179043</v>
      </c>
      <c r="J814" s="70"/>
    </row>
    <row r="816" spans="2:15" x14ac:dyDescent="0.25">
      <c r="B816" s="20" t="s">
        <v>504</v>
      </c>
      <c r="C816" s="20"/>
      <c r="D816" s="20"/>
    </row>
    <row r="818" spans="2:10" ht="15.75" x14ac:dyDescent="0.25">
      <c r="B818" s="4" t="s">
        <v>358</v>
      </c>
      <c r="C818" s="16">
        <f>C805+C812</f>
        <v>2223859.4500000002</v>
      </c>
      <c r="D818" s="16">
        <v>2396893.2000000002</v>
      </c>
      <c r="E818" s="16">
        <f>E805+E812</f>
        <v>2408378</v>
      </c>
      <c r="F818" s="16">
        <v>2532616</v>
      </c>
      <c r="G818" s="16">
        <v>2507872</v>
      </c>
      <c r="H818" s="16">
        <v>2507872</v>
      </c>
      <c r="I818" s="16">
        <v>2507872</v>
      </c>
      <c r="J818" s="68"/>
    </row>
    <row r="819" spans="2:10" ht="15.75" x14ac:dyDescent="0.25">
      <c r="B819" s="32" t="s">
        <v>359</v>
      </c>
      <c r="C819" s="73">
        <f>C806+C813</f>
        <v>124230.9</v>
      </c>
      <c r="D819" s="73">
        <v>141276.01999999999</v>
      </c>
      <c r="E819" s="73">
        <v>87500</v>
      </c>
      <c r="F819" s="73">
        <f>F806+F813</f>
        <v>149165</v>
      </c>
      <c r="G819" s="73">
        <v>158800</v>
      </c>
      <c r="H819" s="73">
        <v>158800</v>
      </c>
      <c r="I819" s="73">
        <v>158800</v>
      </c>
      <c r="J819" s="61"/>
    </row>
    <row r="820" spans="2:10" ht="15.75" x14ac:dyDescent="0.25">
      <c r="B820" s="33" t="s">
        <v>360</v>
      </c>
      <c r="C820" s="74">
        <v>14859.33</v>
      </c>
      <c r="D820" s="74">
        <v>14891.82</v>
      </c>
      <c r="E820" s="74">
        <v>28870</v>
      </c>
      <c r="F820" s="74">
        <v>29770</v>
      </c>
      <c r="G820" s="74">
        <v>15210</v>
      </c>
      <c r="H820" s="74">
        <v>15210</v>
      </c>
      <c r="I820" s="74">
        <v>15210</v>
      </c>
      <c r="J820" s="61"/>
    </row>
    <row r="821" spans="2:10" ht="15.75" x14ac:dyDescent="0.25">
      <c r="B821" s="34" t="s">
        <v>361</v>
      </c>
      <c r="C821" s="17">
        <f>SUM(C818:C820)</f>
        <v>2362949.6800000002</v>
      </c>
      <c r="D821" s="17">
        <v>2553061.04</v>
      </c>
      <c r="E821" s="17">
        <f>SUM(E818:E820)</f>
        <v>2524748</v>
      </c>
      <c r="F821" s="17">
        <f>F808+F814</f>
        <v>2765251</v>
      </c>
      <c r="G821" s="17">
        <v>2681882</v>
      </c>
      <c r="H821" s="17">
        <v>2681882</v>
      </c>
      <c r="I821" s="17">
        <v>2681882</v>
      </c>
      <c r="J821" s="7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2"/>
  <sheetViews>
    <sheetView topLeftCell="C1" zoomScaleNormal="100" workbookViewId="0">
      <selection activeCell="J7" sqref="J7:J142"/>
    </sheetView>
  </sheetViews>
  <sheetFormatPr defaultRowHeight="15" x14ac:dyDescent="0.25"/>
  <cols>
    <col min="1" max="2" width="4.85546875" customWidth="1"/>
    <col min="3" max="3" width="35.5703125" customWidth="1"/>
    <col min="4" max="4" width="12.140625" customWidth="1"/>
    <col min="5" max="5" width="11.5703125" customWidth="1"/>
    <col min="6" max="7" width="11.28515625" customWidth="1"/>
    <col min="8" max="9" width="10.42578125" customWidth="1"/>
    <col min="10" max="10" width="10.7109375" customWidth="1"/>
  </cols>
  <sheetData>
    <row r="2" spans="1:10" x14ac:dyDescent="0.25">
      <c r="C2" t="s">
        <v>593</v>
      </c>
    </row>
    <row r="4" spans="1:10" ht="28.5" customHeight="1" x14ac:dyDescent="0.25">
      <c r="A4" s="3"/>
      <c r="B4" s="3"/>
      <c r="C4" s="35" t="s">
        <v>375</v>
      </c>
      <c r="D4" s="35" t="s">
        <v>524</v>
      </c>
      <c r="E4" s="35" t="s">
        <v>563</v>
      </c>
      <c r="F4" s="36" t="s">
        <v>561</v>
      </c>
      <c r="G4" s="36" t="s">
        <v>564</v>
      </c>
      <c r="H4" s="36" t="s">
        <v>530</v>
      </c>
      <c r="I4" s="36" t="s">
        <v>531</v>
      </c>
      <c r="J4" s="56" t="s">
        <v>565</v>
      </c>
    </row>
    <row r="5" spans="1:10" x14ac:dyDescent="0.25">
      <c r="A5" s="4">
        <v>100</v>
      </c>
      <c r="B5" s="4">
        <v>100</v>
      </c>
      <c r="C5" s="4" t="s">
        <v>376</v>
      </c>
      <c r="D5" s="4"/>
      <c r="E5" s="12"/>
      <c r="F5" s="37"/>
      <c r="G5" s="37"/>
      <c r="H5" s="37"/>
      <c r="I5" s="37"/>
      <c r="J5" s="12"/>
    </row>
    <row r="6" spans="1:10" x14ac:dyDescent="0.25">
      <c r="A6" s="12">
        <v>111</v>
      </c>
      <c r="B6" s="12">
        <v>111</v>
      </c>
      <c r="C6" s="12" t="s">
        <v>377</v>
      </c>
      <c r="D6" s="12"/>
      <c r="E6" s="3"/>
      <c r="F6" s="38"/>
      <c r="G6" s="38"/>
      <c r="H6" s="38"/>
      <c r="I6" s="38"/>
      <c r="J6" s="3"/>
    </row>
    <row r="7" spans="1:10" x14ac:dyDescent="0.25">
      <c r="A7" s="3"/>
      <c r="B7" s="3"/>
      <c r="C7" s="22" t="s">
        <v>378</v>
      </c>
      <c r="D7" s="22">
        <v>1003751.87</v>
      </c>
      <c r="E7" s="22">
        <v>1093024.73</v>
      </c>
      <c r="F7" s="39">
        <v>1120000</v>
      </c>
      <c r="G7" s="39">
        <v>1133700</v>
      </c>
      <c r="H7" s="39">
        <v>1150000</v>
      </c>
      <c r="I7" s="39">
        <v>1150000</v>
      </c>
      <c r="J7" s="39">
        <v>1150000</v>
      </c>
    </row>
    <row r="8" spans="1:10" x14ac:dyDescent="0.25">
      <c r="A8" s="12">
        <v>121</v>
      </c>
      <c r="B8" s="12">
        <v>121</v>
      </c>
      <c r="C8" s="12" t="s">
        <v>379</v>
      </c>
      <c r="D8" s="12"/>
      <c r="E8" s="3"/>
      <c r="F8" s="38"/>
      <c r="G8" s="38"/>
      <c r="H8" s="38"/>
      <c r="I8" s="38"/>
      <c r="J8" s="38"/>
    </row>
    <row r="9" spans="1:10" x14ac:dyDescent="0.25">
      <c r="A9" s="3"/>
      <c r="B9" s="3"/>
      <c r="C9" s="3" t="s">
        <v>380</v>
      </c>
      <c r="D9" s="3">
        <v>6850.33</v>
      </c>
      <c r="E9" s="3">
        <v>7166.77</v>
      </c>
      <c r="F9" s="38">
        <v>7000</v>
      </c>
      <c r="G9" s="38">
        <v>7000</v>
      </c>
      <c r="H9" s="38">
        <v>7000</v>
      </c>
      <c r="I9" s="38">
        <v>7000</v>
      </c>
      <c r="J9" s="38">
        <v>7000</v>
      </c>
    </row>
    <row r="10" spans="1:10" x14ac:dyDescent="0.25">
      <c r="A10" s="3"/>
      <c r="B10" s="3"/>
      <c r="C10" s="3" t="s">
        <v>381</v>
      </c>
      <c r="D10" s="3">
        <v>54.29</v>
      </c>
      <c r="E10" s="3">
        <v>58.58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x14ac:dyDescent="0.25">
      <c r="A11" s="3"/>
      <c r="B11" s="3"/>
      <c r="C11" s="3" t="s">
        <v>382</v>
      </c>
      <c r="D11" s="3">
        <v>35621.699999999997</v>
      </c>
      <c r="E11" s="3">
        <v>39832.32</v>
      </c>
      <c r="F11" s="38">
        <v>34000</v>
      </c>
      <c r="G11" s="38">
        <v>34000</v>
      </c>
      <c r="H11" s="38">
        <v>36000</v>
      </c>
      <c r="I11" s="38">
        <v>36000</v>
      </c>
      <c r="J11" s="38">
        <v>36000</v>
      </c>
    </row>
    <row r="12" spans="1:10" x14ac:dyDescent="0.25">
      <c r="A12" s="3"/>
      <c r="B12" s="3"/>
      <c r="C12" s="3" t="s">
        <v>383</v>
      </c>
      <c r="D12" s="3">
        <v>0</v>
      </c>
      <c r="E12" s="3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0" x14ac:dyDescent="0.25">
      <c r="A13" s="3"/>
      <c r="B13" s="3"/>
      <c r="C13" s="3" t="s">
        <v>384</v>
      </c>
      <c r="D13" s="3">
        <v>15604.24</v>
      </c>
      <c r="E13" s="3">
        <v>17026.37</v>
      </c>
      <c r="F13" s="38">
        <v>15000</v>
      </c>
      <c r="G13" s="38">
        <v>15000</v>
      </c>
      <c r="H13" s="38">
        <v>17000</v>
      </c>
      <c r="I13" s="38">
        <v>17000</v>
      </c>
      <c r="J13" s="38">
        <v>17000</v>
      </c>
    </row>
    <row r="14" spans="1:10" x14ac:dyDescent="0.25">
      <c r="A14" s="3"/>
      <c r="B14" s="3"/>
      <c r="C14" s="3" t="s">
        <v>385</v>
      </c>
      <c r="D14" s="3">
        <v>15.3</v>
      </c>
      <c r="E14" s="3">
        <v>69.459999999999994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x14ac:dyDescent="0.25">
      <c r="A15" s="3"/>
      <c r="B15" s="3"/>
      <c r="C15" s="3" t="s">
        <v>386</v>
      </c>
      <c r="D15" s="3">
        <v>22407.53</v>
      </c>
      <c r="E15" s="3">
        <v>24174.79</v>
      </c>
      <c r="F15" s="38">
        <v>21500</v>
      </c>
      <c r="G15" s="38">
        <v>21500</v>
      </c>
      <c r="H15" s="38">
        <v>22000</v>
      </c>
      <c r="I15" s="38">
        <v>22000</v>
      </c>
      <c r="J15" s="38">
        <v>22000</v>
      </c>
    </row>
    <row r="16" spans="1:10" x14ac:dyDescent="0.25">
      <c r="A16" s="3"/>
      <c r="B16" s="3"/>
      <c r="C16" s="3" t="s">
        <v>387</v>
      </c>
      <c r="D16" s="3">
        <v>2060.04</v>
      </c>
      <c r="E16" s="3">
        <v>2213.9</v>
      </c>
      <c r="F16" s="38">
        <v>2000</v>
      </c>
      <c r="G16" s="38">
        <v>2000</v>
      </c>
      <c r="H16" s="38">
        <v>2000</v>
      </c>
      <c r="I16" s="38">
        <v>2000</v>
      </c>
      <c r="J16" s="38">
        <v>2000</v>
      </c>
    </row>
    <row r="17" spans="1:10" x14ac:dyDescent="0.25">
      <c r="A17" s="3"/>
      <c r="B17" s="3"/>
      <c r="C17" s="3" t="s">
        <v>388</v>
      </c>
      <c r="D17" s="3">
        <v>373.67</v>
      </c>
      <c r="E17" s="3">
        <v>343.17</v>
      </c>
      <c r="F17" s="38">
        <v>350</v>
      </c>
      <c r="G17" s="38">
        <v>350</v>
      </c>
      <c r="H17" s="38">
        <v>350</v>
      </c>
      <c r="I17" s="38">
        <v>350</v>
      </c>
      <c r="J17" s="38">
        <v>350</v>
      </c>
    </row>
    <row r="18" spans="1:10" x14ac:dyDescent="0.25">
      <c r="A18" s="3"/>
      <c r="B18" s="3"/>
      <c r="C18" s="22" t="s">
        <v>389</v>
      </c>
      <c r="D18" s="22">
        <f>SUM(D9:D17)</f>
        <v>82987.099999999991</v>
      </c>
      <c r="E18" s="22">
        <f>SUM(E8:E17)</f>
        <v>90885.359999999986</v>
      </c>
      <c r="F18" s="39">
        <v>79850</v>
      </c>
      <c r="G18" s="39">
        <v>79850</v>
      </c>
      <c r="H18" s="39">
        <f>SUM(H9:H17)</f>
        <v>84350</v>
      </c>
      <c r="I18" s="39">
        <f>SUM(I9:I17)</f>
        <v>84350</v>
      </c>
      <c r="J18" s="39">
        <f>SUM(J9:J17)</f>
        <v>84350</v>
      </c>
    </row>
    <row r="19" spans="1:10" x14ac:dyDescent="0.25">
      <c r="A19" s="12">
        <v>133</v>
      </c>
      <c r="B19" s="12">
        <v>133</v>
      </c>
      <c r="C19" s="12" t="s">
        <v>390</v>
      </c>
      <c r="D19" s="12"/>
      <c r="E19" s="3"/>
      <c r="F19" s="38"/>
      <c r="G19" s="38"/>
      <c r="H19" s="38"/>
      <c r="I19" s="38"/>
      <c r="J19" s="38"/>
    </row>
    <row r="20" spans="1:10" x14ac:dyDescent="0.25">
      <c r="A20" s="3"/>
      <c r="B20" s="3"/>
      <c r="C20" s="3" t="s">
        <v>391</v>
      </c>
      <c r="D20" s="3">
        <v>940</v>
      </c>
      <c r="E20" s="3">
        <v>1136.8699999999999</v>
      </c>
      <c r="F20" s="38">
        <v>1000</v>
      </c>
      <c r="G20" s="38">
        <v>1000</v>
      </c>
      <c r="H20" s="38">
        <v>1000</v>
      </c>
      <c r="I20" s="38">
        <v>1000</v>
      </c>
      <c r="J20" s="38">
        <v>1000</v>
      </c>
    </row>
    <row r="21" spans="1:10" x14ac:dyDescent="0.25">
      <c r="A21" s="3"/>
      <c r="B21" s="3"/>
      <c r="C21" s="3" t="s">
        <v>392</v>
      </c>
      <c r="D21" s="3">
        <v>33.200000000000003</v>
      </c>
      <c r="E21" s="3">
        <v>22.13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x14ac:dyDescent="0.25">
      <c r="A22" s="3"/>
      <c r="B22" s="3"/>
      <c r="C22" s="3" t="s">
        <v>393</v>
      </c>
      <c r="D22" s="3">
        <v>3074</v>
      </c>
      <c r="E22" s="3">
        <v>3055</v>
      </c>
      <c r="F22" s="38">
        <v>3000</v>
      </c>
      <c r="G22" s="38">
        <v>3000</v>
      </c>
      <c r="H22" s="38">
        <v>3000</v>
      </c>
      <c r="I22" s="38">
        <v>3000</v>
      </c>
      <c r="J22" s="38">
        <v>3000</v>
      </c>
    </row>
    <row r="23" spans="1:10" x14ac:dyDescent="0.25">
      <c r="A23" s="3"/>
      <c r="B23" s="3"/>
      <c r="C23" s="3" t="s">
        <v>394</v>
      </c>
      <c r="D23" s="3">
        <v>30047.57</v>
      </c>
      <c r="E23" s="3">
        <v>40055.18</v>
      </c>
      <c r="F23" s="38">
        <v>33000</v>
      </c>
      <c r="G23" s="38">
        <v>33000</v>
      </c>
      <c r="H23" s="38">
        <v>35000</v>
      </c>
      <c r="I23" s="38">
        <v>35000</v>
      </c>
      <c r="J23" s="38">
        <v>35000</v>
      </c>
    </row>
    <row r="24" spans="1:10" x14ac:dyDescent="0.25">
      <c r="A24" s="3"/>
      <c r="B24" s="3"/>
      <c r="C24" s="3" t="s">
        <v>395</v>
      </c>
      <c r="D24" s="3">
        <v>0</v>
      </c>
      <c r="E24" s="3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</row>
    <row r="25" spans="1:10" x14ac:dyDescent="0.25">
      <c r="A25" s="3"/>
      <c r="B25" s="3"/>
      <c r="C25" s="3" t="s">
        <v>396</v>
      </c>
      <c r="D25" s="3">
        <v>4285.5</v>
      </c>
      <c r="E25" s="3">
        <v>4056</v>
      </c>
      <c r="F25" s="38">
        <v>4500</v>
      </c>
      <c r="G25" s="38">
        <v>4500</v>
      </c>
      <c r="H25" s="38">
        <v>4500</v>
      </c>
      <c r="I25" s="38">
        <v>4500</v>
      </c>
      <c r="J25" s="38">
        <v>4500</v>
      </c>
    </row>
    <row r="26" spans="1:10" x14ac:dyDescent="0.25">
      <c r="A26" s="3"/>
      <c r="B26" s="3"/>
      <c r="C26" s="22" t="s">
        <v>397</v>
      </c>
      <c r="D26" s="22">
        <f>SUM(D20:D25)</f>
        <v>38380.269999999997</v>
      </c>
      <c r="E26" s="22">
        <f>SUM(E19:E25)</f>
        <v>48325.18</v>
      </c>
      <c r="F26" s="39">
        <f>SUM(F20:F25)</f>
        <v>41500</v>
      </c>
      <c r="G26" s="39">
        <f>SUM(G20:G25)</f>
        <v>41500</v>
      </c>
      <c r="H26" s="39">
        <f>SUM(H20:H25)</f>
        <v>43500</v>
      </c>
      <c r="I26" s="39">
        <f>SUM(I20:I25)</f>
        <v>43500</v>
      </c>
      <c r="J26" s="39">
        <f>SUM(J20:J25)</f>
        <v>43500</v>
      </c>
    </row>
    <row r="27" spans="1:10" x14ac:dyDescent="0.25">
      <c r="A27" s="3"/>
      <c r="B27" s="3"/>
      <c r="C27" s="23" t="s">
        <v>398</v>
      </c>
      <c r="D27" s="23">
        <f>D7+D18+D26</f>
        <v>1125119.24</v>
      </c>
      <c r="E27" s="23">
        <f>E7+E18+E26</f>
        <v>1232235.2699999998</v>
      </c>
      <c r="F27" s="40">
        <f>F7+F18+F26</f>
        <v>1241350</v>
      </c>
      <c r="G27" s="40">
        <f>G7+G18+G26</f>
        <v>1255050</v>
      </c>
      <c r="H27" s="40">
        <f>H7+H18+H26</f>
        <v>1277850</v>
      </c>
      <c r="I27" s="40">
        <f>I7+I18+I26</f>
        <v>1277850</v>
      </c>
      <c r="J27" s="40">
        <f>J7+J18+J26</f>
        <v>1277850</v>
      </c>
    </row>
    <row r="28" spans="1:10" x14ac:dyDescent="0.25">
      <c r="A28" s="4">
        <v>200</v>
      </c>
      <c r="B28" s="4">
        <v>200</v>
      </c>
      <c r="C28" s="4" t="s">
        <v>399</v>
      </c>
      <c r="D28" s="4"/>
      <c r="E28" s="3"/>
      <c r="F28" s="38"/>
      <c r="G28" s="38"/>
      <c r="H28" s="38"/>
      <c r="I28" s="38"/>
      <c r="J28" s="38"/>
    </row>
    <row r="29" spans="1:10" x14ac:dyDescent="0.25">
      <c r="A29" s="12">
        <v>212</v>
      </c>
      <c r="B29" s="12">
        <v>212</v>
      </c>
      <c r="C29" s="12" t="s">
        <v>400</v>
      </c>
      <c r="D29" s="12"/>
      <c r="E29" s="3"/>
      <c r="F29" s="38"/>
      <c r="G29" s="38"/>
      <c r="H29" s="38"/>
      <c r="I29" s="38"/>
      <c r="J29" s="38"/>
    </row>
    <row r="30" spans="1:10" x14ac:dyDescent="0.25">
      <c r="A30" s="3"/>
      <c r="B30" s="3"/>
      <c r="C30" s="3" t="s">
        <v>401</v>
      </c>
      <c r="D30" s="3">
        <v>10063.85</v>
      </c>
      <c r="E30" s="3">
        <v>8488.64</v>
      </c>
      <c r="F30" s="38">
        <v>8200</v>
      </c>
      <c r="G30" s="38">
        <v>8200</v>
      </c>
      <c r="H30" s="38">
        <v>3600</v>
      </c>
      <c r="I30" s="38">
        <v>3600</v>
      </c>
      <c r="J30" s="38">
        <v>3600</v>
      </c>
    </row>
    <row r="31" spans="1:10" x14ac:dyDescent="0.25">
      <c r="A31" s="3"/>
      <c r="B31" s="3"/>
      <c r="C31" s="3" t="s">
        <v>402</v>
      </c>
      <c r="D31" s="3">
        <v>69780.55</v>
      </c>
      <c r="E31" s="3">
        <v>66576.05</v>
      </c>
      <c r="F31" s="38">
        <v>62000</v>
      </c>
      <c r="G31" s="38">
        <v>62000</v>
      </c>
      <c r="H31" s="38">
        <v>65000</v>
      </c>
      <c r="I31" s="38">
        <v>65000</v>
      </c>
      <c r="J31" s="38">
        <v>65000</v>
      </c>
    </row>
    <row r="32" spans="1:10" x14ac:dyDescent="0.25">
      <c r="A32" s="3"/>
      <c r="B32" s="3"/>
      <c r="C32" s="3" t="s">
        <v>403</v>
      </c>
      <c r="D32" s="3">
        <v>3359.7</v>
      </c>
      <c r="E32" s="3">
        <v>7183.2</v>
      </c>
      <c r="F32" s="38">
        <v>5000</v>
      </c>
      <c r="G32" s="38">
        <v>5000</v>
      </c>
      <c r="H32" s="38">
        <v>6000</v>
      </c>
      <c r="I32" s="38">
        <v>6000</v>
      </c>
      <c r="J32" s="38">
        <v>6000</v>
      </c>
    </row>
    <row r="33" spans="1:10" x14ac:dyDescent="0.25">
      <c r="A33" s="3"/>
      <c r="B33" s="3"/>
      <c r="C33" s="3" t="s">
        <v>404</v>
      </c>
      <c r="D33" s="3">
        <v>0</v>
      </c>
      <c r="E33" s="3">
        <v>150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</row>
    <row r="34" spans="1:10" x14ac:dyDescent="0.25">
      <c r="A34" s="3"/>
      <c r="B34" s="3"/>
      <c r="C34" s="3" t="s">
        <v>405</v>
      </c>
      <c r="D34" s="3">
        <v>861.7</v>
      </c>
      <c r="E34" s="3">
        <v>2912.3</v>
      </c>
      <c r="F34" s="38">
        <v>1000</v>
      </c>
      <c r="G34" s="38">
        <v>1000</v>
      </c>
      <c r="H34" s="38">
        <v>1500</v>
      </c>
      <c r="I34" s="38">
        <v>1500</v>
      </c>
      <c r="J34" s="38">
        <v>1500</v>
      </c>
    </row>
    <row r="35" spans="1:10" x14ac:dyDescent="0.25">
      <c r="A35" s="3"/>
      <c r="B35" s="3"/>
      <c r="C35" s="3" t="s">
        <v>406</v>
      </c>
      <c r="D35" s="3">
        <v>540</v>
      </c>
      <c r="E35" s="3">
        <v>3800</v>
      </c>
      <c r="F35" s="38">
        <v>3000</v>
      </c>
      <c r="G35" s="38">
        <v>3000</v>
      </c>
      <c r="H35" s="38">
        <v>2000</v>
      </c>
      <c r="I35" s="38">
        <v>2000</v>
      </c>
      <c r="J35" s="38">
        <v>2000</v>
      </c>
    </row>
    <row r="36" spans="1:10" x14ac:dyDescent="0.25">
      <c r="A36" s="3"/>
      <c r="B36" s="3"/>
      <c r="C36" s="3" t="s">
        <v>407</v>
      </c>
      <c r="D36" s="3">
        <v>1085</v>
      </c>
      <c r="E36" s="3">
        <v>192</v>
      </c>
      <c r="F36" s="38">
        <v>1000</v>
      </c>
      <c r="G36" s="38">
        <v>1000</v>
      </c>
      <c r="H36" s="38">
        <v>500</v>
      </c>
      <c r="I36" s="38">
        <v>500</v>
      </c>
      <c r="J36" s="38">
        <v>500</v>
      </c>
    </row>
    <row r="37" spans="1:10" x14ac:dyDescent="0.25">
      <c r="A37" s="3"/>
      <c r="B37" s="3"/>
      <c r="C37" s="3" t="s">
        <v>408</v>
      </c>
      <c r="D37" s="3">
        <v>23630.25</v>
      </c>
      <c r="E37" s="3">
        <v>25267.89</v>
      </c>
      <c r="F37" s="38">
        <v>22000</v>
      </c>
      <c r="G37" s="38">
        <v>22000</v>
      </c>
      <c r="H37" s="38">
        <v>22000</v>
      </c>
      <c r="I37" s="38">
        <v>22000</v>
      </c>
      <c r="J37" s="38">
        <v>22000</v>
      </c>
    </row>
    <row r="38" spans="1:10" x14ac:dyDescent="0.25">
      <c r="A38" s="3"/>
      <c r="B38" s="3"/>
      <c r="C38" s="3" t="s">
        <v>409</v>
      </c>
      <c r="D38" s="3">
        <v>4652</v>
      </c>
      <c r="E38" s="3">
        <v>4770.7700000000004</v>
      </c>
      <c r="F38" s="38">
        <v>4500</v>
      </c>
      <c r="G38" s="38">
        <v>4500</v>
      </c>
      <c r="H38" s="38">
        <v>4500</v>
      </c>
      <c r="I38" s="38">
        <v>4500</v>
      </c>
      <c r="J38" s="38">
        <v>4500</v>
      </c>
    </row>
    <row r="39" spans="1:10" x14ac:dyDescent="0.25">
      <c r="A39" s="3"/>
      <c r="B39" s="3"/>
      <c r="C39" s="3" t="s">
        <v>410</v>
      </c>
      <c r="D39" s="3">
        <v>6902</v>
      </c>
      <c r="E39" s="3">
        <v>9103.27</v>
      </c>
      <c r="F39" s="38">
        <v>6500</v>
      </c>
      <c r="G39" s="38">
        <v>6500</v>
      </c>
      <c r="H39" s="38">
        <v>6500</v>
      </c>
      <c r="I39" s="38">
        <v>6500</v>
      </c>
      <c r="J39" s="38">
        <v>6500</v>
      </c>
    </row>
    <row r="40" spans="1:10" x14ac:dyDescent="0.25">
      <c r="A40" s="3"/>
      <c r="B40" s="3"/>
      <c r="C40" s="3" t="s">
        <v>411</v>
      </c>
      <c r="D40" s="3">
        <v>2284</v>
      </c>
      <c r="E40" s="3">
        <v>1810</v>
      </c>
      <c r="F40" s="38">
        <v>2000</v>
      </c>
      <c r="G40" s="38">
        <v>2000</v>
      </c>
      <c r="H40" s="38">
        <v>1500</v>
      </c>
      <c r="I40" s="38">
        <v>1500</v>
      </c>
      <c r="J40" s="38">
        <v>1500</v>
      </c>
    </row>
    <row r="41" spans="1:10" x14ac:dyDescent="0.25">
      <c r="A41" s="3"/>
      <c r="B41" s="3"/>
      <c r="C41" s="22" t="s">
        <v>412</v>
      </c>
      <c r="D41" s="22">
        <f>SUM(D30:D40)</f>
        <v>123159.05</v>
      </c>
      <c r="E41" s="22">
        <f>SUM(E30:E40)</f>
        <v>130254.12000000001</v>
      </c>
      <c r="F41" s="39">
        <f>SUM(F30:F40)</f>
        <v>115200</v>
      </c>
      <c r="G41" s="39">
        <f>SUM(G30:G40)</f>
        <v>115200</v>
      </c>
      <c r="H41" s="39">
        <f>SUM(H30:H40)</f>
        <v>113100</v>
      </c>
      <c r="I41" s="39">
        <f>SUM(I30:I40)</f>
        <v>113100</v>
      </c>
      <c r="J41" s="39">
        <f>SUM(J30:J40)</f>
        <v>113100</v>
      </c>
    </row>
    <row r="42" spans="1:10" x14ac:dyDescent="0.25">
      <c r="A42" s="12">
        <v>221</v>
      </c>
      <c r="B42" s="12">
        <v>221</v>
      </c>
      <c r="C42" s="12" t="s">
        <v>413</v>
      </c>
      <c r="D42" s="12"/>
      <c r="E42" s="3"/>
      <c r="F42" s="38"/>
      <c r="G42" s="38"/>
      <c r="H42" s="38"/>
      <c r="I42" s="38"/>
      <c r="J42" s="38"/>
    </row>
    <row r="43" spans="1:10" x14ac:dyDescent="0.25">
      <c r="A43" s="3"/>
      <c r="B43" s="3"/>
      <c r="C43" s="3" t="s">
        <v>414</v>
      </c>
      <c r="D43" s="3">
        <v>13594.13</v>
      </c>
      <c r="E43" s="3">
        <v>19184.34</v>
      </c>
      <c r="F43" s="38">
        <v>14000</v>
      </c>
      <c r="G43" s="38">
        <v>14000</v>
      </c>
      <c r="H43" s="38">
        <v>14000</v>
      </c>
      <c r="I43" s="38">
        <v>14000</v>
      </c>
      <c r="J43" s="38">
        <v>14000</v>
      </c>
    </row>
    <row r="44" spans="1:10" x14ac:dyDescent="0.25">
      <c r="A44" s="3"/>
      <c r="B44" s="3"/>
      <c r="C44" s="3" t="s">
        <v>415</v>
      </c>
      <c r="D44" s="3">
        <v>344.05</v>
      </c>
      <c r="E44" s="3">
        <v>602.65</v>
      </c>
      <c r="F44" s="38">
        <v>400</v>
      </c>
      <c r="G44" s="38">
        <v>400</v>
      </c>
      <c r="H44" s="38">
        <v>400</v>
      </c>
      <c r="I44" s="38">
        <v>400</v>
      </c>
      <c r="J44" s="38">
        <v>400</v>
      </c>
    </row>
    <row r="45" spans="1:10" x14ac:dyDescent="0.25">
      <c r="A45" s="3"/>
      <c r="B45" s="3"/>
      <c r="C45" s="22" t="s">
        <v>416</v>
      </c>
      <c r="D45" s="22">
        <f>SUM(D43:D44)</f>
        <v>13938.179999999998</v>
      </c>
      <c r="E45" s="22">
        <f>SUM(E43:E44)</f>
        <v>19786.990000000002</v>
      </c>
      <c r="F45" s="39">
        <f>SUM(F43:F44)</f>
        <v>14400</v>
      </c>
      <c r="G45" s="39">
        <f>SUM(G43:G44)</f>
        <v>14400</v>
      </c>
      <c r="H45" s="39">
        <f>SUM(H43:H44)</f>
        <v>14400</v>
      </c>
      <c r="I45" s="39">
        <f>SUM(I43:I44)</f>
        <v>14400</v>
      </c>
      <c r="J45" s="39">
        <f>SUM(J43:J44)</f>
        <v>14400</v>
      </c>
    </row>
    <row r="46" spans="1:10" x14ac:dyDescent="0.25">
      <c r="A46" s="12">
        <v>222</v>
      </c>
      <c r="B46" s="12">
        <v>222</v>
      </c>
      <c r="C46" s="12" t="s">
        <v>417</v>
      </c>
      <c r="D46" s="12"/>
      <c r="E46" s="3"/>
      <c r="F46" s="38"/>
      <c r="G46" s="38"/>
      <c r="H46" s="38"/>
      <c r="I46" s="38"/>
      <c r="J46" s="38"/>
    </row>
    <row r="47" spans="1:10" x14ac:dyDescent="0.25">
      <c r="A47" s="3"/>
      <c r="B47" s="3"/>
      <c r="C47" s="22" t="s">
        <v>418</v>
      </c>
      <c r="D47" s="22">
        <v>520</v>
      </c>
      <c r="E47" s="22">
        <v>450</v>
      </c>
      <c r="F47" s="39">
        <v>500</v>
      </c>
      <c r="G47" s="39">
        <v>500</v>
      </c>
      <c r="H47" s="39">
        <v>500</v>
      </c>
      <c r="I47" s="39">
        <v>500</v>
      </c>
      <c r="J47" s="39">
        <v>500</v>
      </c>
    </row>
    <row r="48" spans="1:10" x14ac:dyDescent="0.25">
      <c r="A48" s="12">
        <v>223</v>
      </c>
      <c r="B48" s="12">
        <v>223</v>
      </c>
      <c r="C48" s="12" t="s">
        <v>419</v>
      </c>
      <c r="D48" s="12"/>
      <c r="E48" s="3"/>
      <c r="F48" s="3"/>
      <c r="G48" s="3"/>
      <c r="H48" s="3"/>
      <c r="I48" s="3"/>
      <c r="J48" s="3"/>
    </row>
    <row r="49" spans="1:10" x14ac:dyDescent="0.25">
      <c r="A49" s="12"/>
      <c r="B49" s="12"/>
      <c r="C49" s="3" t="s">
        <v>525</v>
      </c>
      <c r="D49" s="3">
        <v>25.2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3"/>
      <c r="B50" s="3"/>
      <c r="C50" s="3" t="s">
        <v>420</v>
      </c>
      <c r="D50" s="3">
        <v>340</v>
      </c>
      <c r="E50" s="3">
        <v>400</v>
      </c>
      <c r="F50" s="75">
        <v>300</v>
      </c>
      <c r="G50" s="75">
        <v>300</v>
      </c>
      <c r="H50" s="75">
        <v>200</v>
      </c>
      <c r="I50" s="75">
        <v>200</v>
      </c>
      <c r="J50" s="75">
        <v>200</v>
      </c>
    </row>
    <row r="51" spans="1:10" x14ac:dyDescent="0.25">
      <c r="A51" s="3"/>
      <c r="B51" s="3"/>
      <c r="C51" s="3" t="s">
        <v>421</v>
      </c>
      <c r="D51" s="3">
        <v>556</v>
      </c>
      <c r="E51" s="3">
        <v>337</v>
      </c>
      <c r="F51" s="38">
        <v>300</v>
      </c>
      <c r="G51" s="38">
        <v>300</v>
      </c>
      <c r="H51" s="38">
        <v>300</v>
      </c>
      <c r="I51" s="38">
        <v>300</v>
      </c>
      <c r="J51" s="38">
        <v>300</v>
      </c>
    </row>
    <row r="52" spans="1:10" x14ac:dyDescent="0.25">
      <c r="A52" s="3"/>
      <c r="B52" s="3"/>
      <c r="C52" s="3" t="s">
        <v>587</v>
      </c>
      <c r="D52" s="3">
        <v>78</v>
      </c>
      <c r="E52" s="3">
        <v>0</v>
      </c>
      <c r="F52" s="38">
        <v>100</v>
      </c>
      <c r="G52" s="38">
        <v>100</v>
      </c>
      <c r="H52" s="38">
        <v>100</v>
      </c>
      <c r="I52" s="38">
        <v>100</v>
      </c>
      <c r="J52" s="38">
        <v>100</v>
      </c>
    </row>
    <row r="53" spans="1:10" x14ac:dyDescent="0.25">
      <c r="A53" s="3"/>
      <c r="B53" s="3"/>
      <c r="C53" s="3" t="s">
        <v>422</v>
      </c>
      <c r="D53" s="3">
        <v>293.75</v>
      </c>
      <c r="E53" s="3">
        <v>264.14999999999998</v>
      </c>
      <c r="F53" s="38">
        <v>300</v>
      </c>
      <c r="G53" s="38">
        <v>300</v>
      </c>
      <c r="H53" s="38">
        <v>300</v>
      </c>
      <c r="I53" s="38">
        <v>300</v>
      </c>
      <c r="J53" s="38">
        <v>300</v>
      </c>
    </row>
    <row r="54" spans="1:10" x14ac:dyDescent="0.25">
      <c r="A54" s="1"/>
      <c r="B54" s="1"/>
      <c r="C54" s="3" t="s">
        <v>423</v>
      </c>
      <c r="D54" s="3">
        <v>1261.5999999999999</v>
      </c>
      <c r="E54" s="3">
        <v>1329.6</v>
      </c>
      <c r="F54" s="38">
        <v>1500</v>
      </c>
      <c r="G54" s="38">
        <v>1500</v>
      </c>
      <c r="H54" s="38">
        <v>2000</v>
      </c>
      <c r="I54" s="38">
        <v>2000</v>
      </c>
      <c r="J54" s="38">
        <v>2000</v>
      </c>
    </row>
    <row r="55" spans="1:10" x14ac:dyDescent="0.25">
      <c r="A55" s="1"/>
      <c r="B55" s="1"/>
      <c r="C55" s="3" t="s">
        <v>424</v>
      </c>
      <c r="D55" s="3">
        <v>2485</v>
      </c>
      <c r="E55" s="3">
        <v>2920.51</v>
      </c>
      <c r="F55" s="38">
        <v>1500</v>
      </c>
      <c r="G55" s="38">
        <v>1500</v>
      </c>
      <c r="H55" s="38">
        <v>1500</v>
      </c>
      <c r="I55" s="38">
        <v>1500</v>
      </c>
      <c r="J55" s="38">
        <v>1500</v>
      </c>
    </row>
    <row r="56" spans="1:10" x14ac:dyDescent="0.25">
      <c r="A56" s="1"/>
      <c r="B56" s="1"/>
      <c r="C56" s="3" t="s">
        <v>425</v>
      </c>
      <c r="D56" s="3">
        <v>3265</v>
      </c>
      <c r="E56" s="3">
        <v>3390</v>
      </c>
      <c r="F56" s="38">
        <v>3000</v>
      </c>
      <c r="G56" s="38">
        <v>3000</v>
      </c>
      <c r="H56" s="38">
        <v>3000</v>
      </c>
      <c r="I56" s="38">
        <v>3000</v>
      </c>
      <c r="J56" s="38">
        <v>3000</v>
      </c>
    </row>
    <row r="57" spans="1:10" x14ac:dyDescent="0.25">
      <c r="A57" s="1"/>
      <c r="B57" s="1"/>
      <c r="C57" s="3" t="s">
        <v>426</v>
      </c>
      <c r="D57" s="3">
        <v>503.32</v>
      </c>
      <c r="E57" s="3">
        <v>225</v>
      </c>
      <c r="F57" s="38">
        <v>400</v>
      </c>
      <c r="G57" s="38">
        <v>400</v>
      </c>
      <c r="H57" s="38">
        <v>400</v>
      </c>
      <c r="I57" s="38">
        <v>400</v>
      </c>
      <c r="J57" s="38">
        <v>400</v>
      </c>
    </row>
    <row r="58" spans="1:10" x14ac:dyDescent="0.25">
      <c r="A58" s="1"/>
      <c r="B58" s="1"/>
      <c r="C58" s="3" t="s">
        <v>427</v>
      </c>
      <c r="D58" s="3">
        <v>1536.28</v>
      </c>
      <c r="E58" s="3">
        <v>1574.46</v>
      </c>
      <c r="F58" s="38">
        <v>1500</v>
      </c>
      <c r="G58" s="38">
        <v>1500</v>
      </c>
      <c r="H58" s="38">
        <v>1500</v>
      </c>
      <c r="I58" s="38">
        <v>1500</v>
      </c>
      <c r="J58" s="38">
        <v>1500</v>
      </c>
    </row>
    <row r="59" spans="1:10" x14ac:dyDescent="0.25">
      <c r="A59" s="1"/>
      <c r="B59" s="1"/>
      <c r="C59" s="3" t="s">
        <v>428</v>
      </c>
      <c r="D59" s="3">
        <v>1924</v>
      </c>
      <c r="E59" s="3">
        <v>1244</v>
      </c>
      <c r="F59" s="38">
        <v>1100</v>
      </c>
      <c r="G59" s="38">
        <v>1100</v>
      </c>
      <c r="H59" s="38">
        <v>1500</v>
      </c>
      <c r="I59" s="38">
        <v>1500</v>
      </c>
      <c r="J59" s="38">
        <v>1500</v>
      </c>
    </row>
    <row r="60" spans="1:10" x14ac:dyDescent="0.25">
      <c r="A60" s="1"/>
      <c r="B60" s="1"/>
      <c r="C60" s="3" t="s">
        <v>429</v>
      </c>
      <c r="D60" s="3">
        <v>18322.91</v>
      </c>
      <c r="E60" s="3">
        <v>16391</v>
      </c>
      <c r="F60" s="38">
        <v>14000</v>
      </c>
      <c r="G60" s="38">
        <v>14000</v>
      </c>
      <c r="H60" s="38">
        <v>14000</v>
      </c>
      <c r="I60" s="38">
        <v>14000</v>
      </c>
      <c r="J60" s="38">
        <v>14000</v>
      </c>
    </row>
    <row r="61" spans="1:10" x14ac:dyDescent="0.25">
      <c r="A61" s="1"/>
      <c r="B61" s="1"/>
      <c r="C61" s="3" t="s">
        <v>430</v>
      </c>
      <c r="D61" s="3">
        <v>262.56</v>
      </c>
      <c r="E61" s="3">
        <v>311.04000000000002</v>
      </c>
      <c r="F61" s="38">
        <v>250</v>
      </c>
      <c r="G61" s="38">
        <v>250</v>
      </c>
      <c r="H61" s="38">
        <v>250</v>
      </c>
      <c r="I61" s="38">
        <v>250</v>
      </c>
      <c r="J61" s="38">
        <v>250</v>
      </c>
    </row>
    <row r="62" spans="1:10" x14ac:dyDescent="0.25">
      <c r="A62" s="1"/>
      <c r="B62" s="1"/>
      <c r="C62" s="3" t="s">
        <v>431</v>
      </c>
      <c r="D62" s="3">
        <v>6957.2</v>
      </c>
      <c r="E62" s="3">
        <v>9225.2000000000007</v>
      </c>
      <c r="F62" s="38">
        <v>6500</v>
      </c>
      <c r="G62" s="38">
        <v>6500</v>
      </c>
      <c r="H62" s="38">
        <v>7000</v>
      </c>
      <c r="I62" s="38">
        <v>7000</v>
      </c>
      <c r="J62" s="38">
        <v>7000</v>
      </c>
    </row>
    <row r="63" spans="1:10" x14ac:dyDescent="0.25">
      <c r="A63" s="1"/>
      <c r="B63" s="1"/>
      <c r="C63" s="22" t="s">
        <v>432</v>
      </c>
      <c r="D63" s="22">
        <f>SUM(D49:D62)</f>
        <v>37810.82</v>
      </c>
      <c r="E63" s="22">
        <f>SUM(E49:E62)</f>
        <v>37611.960000000006</v>
      </c>
      <c r="F63" s="39">
        <f>SUM(F50:F62)</f>
        <v>30750</v>
      </c>
      <c r="G63" s="39">
        <f>SUM(G50:G62)</f>
        <v>30750</v>
      </c>
      <c r="H63" s="39">
        <f>SUM(H49:H62)</f>
        <v>32050</v>
      </c>
      <c r="I63" s="39">
        <f>SUM(I49:I62)</f>
        <v>32050</v>
      </c>
      <c r="J63" s="39">
        <f>SUM(J49:J62)</f>
        <v>32050</v>
      </c>
    </row>
    <row r="64" spans="1:10" x14ac:dyDescent="0.25">
      <c r="A64" s="12">
        <v>230</v>
      </c>
      <c r="B64" s="12">
        <v>230</v>
      </c>
      <c r="C64" s="12" t="s">
        <v>433</v>
      </c>
      <c r="D64" s="12"/>
      <c r="E64" s="3"/>
      <c r="F64" s="38"/>
      <c r="G64" s="38"/>
      <c r="H64" s="38"/>
      <c r="I64" s="38"/>
      <c r="J64" s="38"/>
    </row>
    <row r="65" spans="1:10" x14ac:dyDescent="0.25">
      <c r="A65" s="1"/>
      <c r="B65" s="1"/>
      <c r="C65" s="9" t="s">
        <v>434</v>
      </c>
      <c r="D65" s="9">
        <v>150</v>
      </c>
      <c r="E65" s="9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</row>
    <row r="66" spans="1:10" x14ac:dyDescent="0.25">
      <c r="A66" s="1"/>
      <c r="B66" s="1"/>
      <c r="C66" s="9" t="s">
        <v>435</v>
      </c>
      <c r="D66" s="9">
        <v>60285.71</v>
      </c>
      <c r="E66" s="9">
        <v>44279.88</v>
      </c>
      <c r="F66" s="41">
        <v>1600</v>
      </c>
      <c r="G66" s="41">
        <v>86600</v>
      </c>
      <c r="H66" s="41">
        <v>25000</v>
      </c>
      <c r="I66" s="41">
        <v>25000</v>
      </c>
      <c r="J66" s="41">
        <v>25000</v>
      </c>
    </row>
    <row r="67" spans="1:10" x14ac:dyDescent="0.25">
      <c r="A67" s="1"/>
      <c r="B67" s="1"/>
      <c r="C67" s="24" t="s">
        <v>436</v>
      </c>
      <c r="D67" s="24">
        <f>SUM(D65:D66)</f>
        <v>60435.71</v>
      </c>
      <c r="E67" s="24">
        <f>SUM(E65:E66)</f>
        <v>44279.88</v>
      </c>
      <c r="F67" s="42">
        <f>SUM(F65:F66)</f>
        <v>1600</v>
      </c>
      <c r="G67" s="42">
        <f>SUM(G65:G66)</f>
        <v>86600</v>
      </c>
      <c r="H67" s="42">
        <f>SUM(H65:H66)</f>
        <v>25000</v>
      </c>
      <c r="I67" s="42">
        <f>SUM(I65:I66)</f>
        <v>25000</v>
      </c>
      <c r="J67" s="42">
        <f>SUM(J65:J66)</f>
        <v>25000</v>
      </c>
    </row>
    <row r="68" spans="1:10" x14ac:dyDescent="0.25">
      <c r="A68" s="14">
        <v>240</v>
      </c>
      <c r="B68" s="14">
        <v>240</v>
      </c>
      <c r="C68" s="22" t="s">
        <v>437</v>
      </c>
      <c r="D68" s="22">
        <v>943.74</v>
      </c>
      <c r="E68" s="22">
        <v>62.42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</row>
    <row r="69" spans="1:10" x14ac:dyDescent="0.25">
      <c r="A69" s="12">
        <v>292</v>
      </c>
      <c r="B69" s="12">
        <v>292</v>
      </c>
      <c r="C69" s="12" t="s">
        <v>438</v>
      </c>
      <c r="D69" s="12"/>
      <c r="E69" s="3"/>
      <c r="F69" s="38"/>
      <c r="G69" s="38"/>
      <c r="H69" s="38"/>
      <c r="I69" s="38"/>
      <c r="J69" s="38"/>
    </row>
    <row r="70" spans="1:10" x14ac:dyDescent="0.25">
      <c r="A70" s="1"/>
      <c r="B70" s="1"/>
      <c r="C70" s="3" t="s">
        <v>439</v>
      </c>
      <c r="D70" s="3">
        <v>7923.44</v>
      </c>
      <c r="E70" s="3">
        <v>5862.46</v>
      </c>
      <c r="F70" s="38">
        <v>8000</v>
      </c>
      <c r="G70" s="38">
        <v>8000</v>
      </c>
      <c r="H70" s="38">
        <v>8000</v>
      </c>
      <c r="I70" s="38">
        <v>8000</v>
      </c>
      <c r="J70" s="38">
        <v>8000</v>
      </c>
    </row>
    <row r="71" spans="1:10" x14ac:dyDescent="0.25">
      <c r="A71" s="3"/>
      <c r="B71" s="3"/>
      <c r="C71" s="3" t="s">
        <v>440</v>
      </c>
      <c r="D71" s="3">
        <v>11005.97</v>
      </c>
      <c r="E71" s="3">
        <v>7556.44</v>
      </c>
      <c r="F71" s="38">
        <v>8000</v>
      </c>
      <c r="G71" s="38">
        <v>8000</v>
      </c>
      <c r="H71" s="38">
        <v>8000</v>
      </c>
      <c r="I71" s="38">
        <v>8000</v>
      </c>
      <c r="J71" s="38">
        <v>8000</v>
      </c>
    </row>
    <row r="72" spans="1:10" x14ac:dyDescent="0.25">
      <c r="A72" s="3"/>
      <c r="B72" s="3"/>
      <c r="C72" s="3" t="s">
        <v>441</v>
      </c>
      <c r="D72" s="3">
        <v>8599.39</v>
      </c>
      <c r="E72" s="3">
        <v>8257.17</v>
      </c>
      <c r="F72" s="38">
        <v>9000</v>
      </c>
      <c r="G72" s="38">
        <v>5000</v>
      </c>
      <c r="H72" s="38">
        <v>0</v>
      </c>
      <c r="I72" s="38">
        <v>0</v>
      </c>
      <c r="J72" s="38">
        <v>0</v>
      </c>
    </row>
    <row r="73" spans="1:10" x14ac:dyDescent="0.25">
      <c r="A73" s="3"/>
      <c r="B73" s="3"/>
      <c r="C73" s="3" t="s">
        <v>529</v>
      </c>
      <c r="D73" s="3">
        <v>130.71</v>
      </c>
      <c r="E73" s="3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</row>
    <row r="74" spans="1:10" x14ac:dyDescent="0.25">
      <c r="A74" s="3"/>
      <c r="B74" s="3"/>
      <c r="C74" s="3" t="s">
        <v>442</v>
      </c>
      <c r="D74" s="3">
        <v>23755.65</v>
      </c>
      <c r="E74" s="3">
        <v>21520.23</v>
      </c>
      <c r="F74" s="38">
        <v>23000</v>
      </c>
      <c r="G74" s="38">
        <v>23000</v>
      </c>
      <c r="H74" s="38">
        <v>23000</v>
      </c>
      <c r="I74" s="38">
        <v>23000</v>
      </c>
      <c r="J74" s="38">
        <v>23000</v>
      </c>
    </row>
    <row r="75" spans="1:10" x14ac:dyDescent="0.25">
      <c r="A75" s="3"/>
      <c r="B75" s="3"/>
      <c r="C75" s="3" t="s">
        <v>443</v>
      </c>
      <c r="D75" s="3">
        <v>9558.7000000000007</v>
      </c>
      <c r="E75" s="3">
        <v>9660.8799999999992</v>
      </c>
      <c r="F75" s="38">
        <v>7000</v>
      </c>
      <c r="G75" s="38">
        <v>7000</v>
      </c>
      <c r="H75" s="38">
        <v>7000</v>
      </c>
      <c r="I75" s="38">
        <v>7000</v>
      </c>
      <c r="J75" s="38">
        <v>7000</v>
      </c>
    </row>
    <row r="76" spans="1:10" x14ac:dyDescent="0.25">
      <c r="A76" s="3"/>
      <c r="B76" s="3"/>
      <c r="C76" s="3" t="s">
        <v>444</v>
      </c>
      <c r="D76" s="3">
        <v>4448.4399999999996</v>
      </c>
      <c r="E76" s="3">
        <v>3745.06</v>
      </c>
      <c r="F76" s="38">
        <v>7000</v>
      </c>
      <c r="G76" s="38">
        <v>7000</v>
      </c>
      <c r="H76" s="38">
        <v>7000</v>
      </c>
      <c r="I76" s="38">
        <v>7000</v>
      </c>
      <c r="J76" s="38">
        <v>7000</v>
      </c>
    </row>
    <row r="77" spans="1:10" x14ac:dyDescent="0.25">
      <c r="A77" s="3"/>
      <c r="B77" s="3"/>
      <c r="C77" s="3" t="s">
        <v>445</v>
      </c>
      <c r="D77" s="3">
        <v>711.26</v>
      </c>
      <c r="E77" s="3">
        <v>617.78</v>
      </c>
      <c r="F77" s="38">
        <v>1000</v>
      </c>
      <c r="G77" s="38">
        <v>1000</v>
      </c>
      <c r="H77" s="38">
        <v>1000</v>
      </c>
      <c r="I77" s="38">
        <v>1000</v>
      </c>
      <c r="J77" s="38">
        <v>1000</v>
      </c>
    </row>
    <row r="78" spans="1:10" x14ac:dyDescent="0.25">
      <c r="A78" s="3"/>
      <c r="B78" s="3"/>
      <c r="C78" s="3" t="s">
        <v>446</v>
      </c>
      <c r="D78" s="3">
        <v>562.70000000000005</v>
      </c>
      <c r="E78" s="3">
        <v>1289.3499999999999</v>
      </c>
      <c r="F78" s="38">
        <v>1200</v>
      </c>
      <c r="G78" s="38">
        <v>1200</v>
      </c>
      <c r="H78" s="38">
        <v>1200</v>
      </c>
      <c r="I78" s="38">
        <v>1200</v>
      </c>
      <c r="J78" s="38">
        <v>1200</v>
      </c>
    </row>
    <row r="79" spans="1:10" x14ac:dyDescent="0.25">
      <c r="A79" s="3"/>
      <c r="B79" s="3"/>
      <c r="C79" s="3" t="s">
        <v>447</v>
      </c>
      <c r="D79" s="3">
        <v>26.9</v>
      </c>
      <c r="E79" s="3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</row>
    <row r="80" spans="1:10" x14ac:dyDescent="0.25">
      <c r="A80" s="3"/>
      <c r="B80" s="3"/>
      <c r="C80" s="3" t="s">
        <v>438</v>
      </c>
      <c r="D80" s="3">
        <v>942.29</v>
      </c>
      <c r="E80" s="3">
        <v>1802.55</v>
      </c>
      <c r="F80" s="38">
        <v>1462</v>
      </c>
      <c r="G80" s="38">
        <v>1462</v>
      </c>
      <c r="H80" s="38">
        <v>1000</v>
      </c>
      <c r="I80" s="38">
        <v>1000</v>
      </c>
      <c r="J80" s="38">
        <v>1000</v>
      </c>
    </row>
    <row r="81" spans="1:10" x14ac:dyDescent="0.25">
      <c r="A81" s="3"/>
      <c r="B81" s="3"/>
      <c r="C81" s="22" t="s">
        <v>448</v>
      </c>
      <c r="D81" s="22">
        <f>SUM(D70:D80)</f>
        <v>67665.449999999983</v>
      </c>
      <c r="E81" s="22">
        <f>SUM(E70:E80)</f>
        <v>60311.92</v>
      </c>
      <c r="F81" s="39">
        <f>SUM(F70:F80)</f>
        <v>65662</v>
      </c>
      <c r="G81" s="39">
        <f>SUM(G70:G80)</f>
        <v>61662</v>
      </c>
      <c r="H81" s="39">
        <f>SUM(H70:H80)</f>
        <v>56200</v>
      </c>
      <c r="I81" s="39">
        <f>SUM(I70:I80)</f>
        <v>56200</v>
      </c>
      <c r="J81" s="39">
        <f>SUM(J70:J80)</f>
        <v>56200</v>
      </c>
    </row>
    <row r="82" spans="1:10" x14ac:dyDescent="0.25">
      <c r="A82" s="3"/>
      <c r="B82" s="3"/>
      <c r="C82" s="23" t="s">
        <v>449</v>
      </c>
      <c r="D82" s="23">
        <f>D41+D45+D47+D63+D67+D68+D81</f>
        <v>304472.94999999995</v>
      </c>
      <c r="E82" s="23">
        <f>E41+E45+E47+E63+E67+E68+E81</f>
        <v>292757.29000000004</v>
      </c>
      <c r="F82" s="40">
        <f>F41+F45+F47+F63+F67+F68+F81</f>
        <v>228112</v>
      </c>
      <c r="G82" s="40">
        <f>G41+G45+G47+G63+G67+G68+G81</f>
        <v>309112</v>
      </c>
      <c r="H82" s="40">
        <f>H41+H45+H47+H63+H67+H68+H81</f>
        <v>241250</v>
      </c>
      <c r="I82" s="40">
        <f>I41+I45+I47+I63+I67+I68+I81</f>
        <v>241250</v>
      </c>
      <c r="J82" s="40">
        <f>J41+J45+J47+J63+J67+J68+J81</f>
        <v>241250</v>
      </c>
    </row>
    <row r="83" spans="1:10" x14ac:dyDescent="0.25">
      <c r="A83" s="4">
        <v>300</v>
      </c>
      <c r="B83" s="4">
        <v>300</v>
      </c>
      <c r="C83" s="4" t="s">
        <v>450</v>
      </c>
      <c r="D83" s="4"/>
      <c r="E83" s="3"/>
      <c r="F83" s="38"/>
      <c r="G83" s="38"/>
      <c r="H83" s="38"/>
      <c r="I83" s="38"/>
      <c r="J83" s="38"/>
    </row>
    <row r="84" spans="1:10" x14ac:dyDescent="0.25">
      <c r="A84" s="12">
        <v>311</v>
      </c>
      <c r="B84" s="12">
        <v>311</v>
      </c>
      <c r="C84" s="22" t="s">
        <v>451</v>
      </c>
      <c r="D84" s="22">
        <v>0</v>
      </c>
      <c r="E84" s="8">
        <v>400</v>
      </c>
      <c r="F84" s="43">
        <v>0</v>
      </c>
      <c r="G84" s="43">
        <v>23000</v>
      </c>
      <c r="H84" s="43">
        <v>0</v>
      </c>
      <c r="I84" s="43">
        <v>0</v>
      </c>
      <c r="J84" s="43">
        <v>0</v>
      </c>
    </row>
    <row r="85" spans="1:10" x14ac:dyDescent="0.25">
      <c r="A85" s="12">
        <v>312</v>
      </c>
      <c r="B85" s="12">
        <v>312</v>
      </c>
      <c r="C85" s="12" t="s">
        <v>452</v>
      </c>
      <c r="D85" s="12"/>
      <c r="E85" s="3"/>
      <c r="F85" s="38"/>
      <c r="G85" s="38"/>
      <c r="H85" s="38"/>
      <c r="I85" s="38"/>
      <c r="J85" s="38"/>
    </row>
    <row r="86" spans="1:10" x14ac:dyDescent="0.25">
      <c r="A86" s="3"/>
      <c r="B86" s="3"/>
      <c r="C86" s="3" t="s">
        <v>453</v>
      </c>
      <c r="D86" s="3">
        <v>797999</v>
      </c>
      <c r="E86" s="3">
        <v>848394</v>
      </c>
      <c r="F86" s="38">
        <v>837077</v>
      </c>
      <c r="G86" s="38">
        <v>900543</v>
      </c>
      <c r="H86" s="38">
        <v>900543</v>
      </c>
      <c r="I86" s="38">
        <v>900543</v>
      </c>
      <c r="J86" s="38">
        <v>900543</v>
      </c>
    </row>
    <row r="87" spans="1:10" x14ac:dyDescent="0.25">
      <c r="A87" s="3"/>
      <c r="B87" s="3"/>
      <c r="C87" s="3" t="s">
        <v>454</v>
      </c>
      <c r="D87" s="3">
        <v>2860</v>
      </c>
      <c r="E87" s="3">
        <v>4095</v>
      </c>
      <c r="F87" s="38">
        <v>3000</v>
      </c>
      <c r="G87" s="38">
        <v>3000</v>
      </c>
      <c r="H87" s="38">
        <v>4000</v>
      </c>
      <c r="I87" s="38">
        <v>4000</v>
      </c>
      <c r="J87" s="38">
        <v>4000</v>
      </c>
    </row>
    <row r="88" spans="1:10" x14ac:dyDescent="0.25">
      <c r="A88" s="3"/>
      <c r="B88" s="3"/>
      <c r="C88" s="3" t="s">
        <v>455</v>
      </c>
      <c r="D88" s="3">
        <v>5808</v>
      </c>
      <c r="E88" s="3">
        <v>5446</v>
      </c>
      <c r="F88" s="38">
        <v>6000</v>
      </c>
      <c r="G88" s="38">
        <v>6000</v>
      </c>
      <c r="H88" s="38">
        <v>6000</v>
      </c>
      <c r="I88" s="38">
        <v>6000</v>
      </c>
      <c r="J88" s="38">
        <v>6000</v>
      </c>
    </row>
    <row r="89" spans="1:10" x14ac:dyDescent="0.25">
      <c r="A89" s="3"/>
      <c r="B89" s="3"/>
      <c r="C89" s="3" t="s">
        <v>86</v>
      </c>
      <c r="D89" s="3">
        <v>3364</v>
      </c>
      <c r="E89" s="3">
        <v>1979</v>
      </c>
      <c r="F89" s="38">
        <v>0</v>
      </c>
      <c r="G89" s="38">
        <v>2568</v>
      </c>
      <c r="H89" s="38">
        <v>0</v>
      </c>
      <c r="I89" s="38">
        <v>0</v>
      </c>
      <c r="J89" s="38">
        <v>0</v>
      </c>
    </row>
    <row r="90" spans="1:10" x14ac:dyDescent="0.25">
      <c r="A90" s="3"/>
      <c r="B90" s="3"/>
      <c r="C90" s="3" t="s">
        <v>456</v>
      </c>
      <c r="D90" s="3">
        <v>2562</v>
      </c>
      <c r="E90" s="3">
        <v>2862</v>
      </c>
      <c r="F90" s="38">
        <v>3000</v>
      </c>
      <c r="G90" s="38">
        <v>3000</v>
      </c>
      <c r="H90" s="38">
        <v>3000</v>
      </c>
      <c r="I90" s="38">
        <v>3000</v>
      </c>
      <c r="J90" s="38">
        <v>3000</v>
      </c>
    </row>
    <row r="91" spans="1:10" x14ac:dyDescent="0.25">
      <c r="A91" s="3"/>
      <c r="B91" s="3"/>
      <c r="C91" s="3" t="s">
        <v>457</v>
      </c>
      <c r="D91" s="3">
        <v>13625</v>
      </c>
      <c r="E91" s="3">
        <v>13512</v>
      </c>
      <c r="F91" s="38">
        <v>13500</v>
      </c>
      <c r="G91" s="38">
        <v>13500</v>
      </c>
      <c r="H91" s="38">
        <v>13500</v>
      </c>
      <c r="I91" s="38">
        <v>13500</v>
      </c>
      <c r="J91" s="38">
        <v>13500</v>
      </c>
    </row>
    <row r="92" spans="1:10" x14ac:dyDescent="0.25">
      <c r="A92" s="3"/>
      <c r="B92" s="3"/>
      <c r="C92" s="3" t="s">
        <v>569</v>
      </c>
      <c r="D92" s="3">
        <v>0</v>
      </c>
      <c r="E92" s="3">
        <v>0</v>
      </c>
      <c r="F92" s="38">
        <v>0</v>
      </c>
      <c r="G92" s="38">
        <v>11550</v>
      </c>
      <c r="H92" s="38">
        <v>0</v>
      </c>
      <c r="I92" s="38">
        <v>0</v>
      </c>
      <c r="J92" s="38">
        <v>0</v>
      </c>
    </row>
    <row r="93" spans="1:10" x14ac:dyDescent="0.25">
      <c r="A93" s="3"/>
      <c r="B93" s="3"/>
      <c r="C93" s="3" t="s">
        <v>570</v>
      </c>
      <c r="D93" s="3">
        <v>0</v>
      </c>
      <c r="E93" s="3">
        <v>0</v>
      </c>
      <c r="F93" s="38">
        <v>0</v>
      </c>
      <c r="G93" s="38">
        <v>7700</v>
      </c>
      <c r="H93" s="38">
        <v>0</v>
      </c>
      <c r="I93" s="38">
        <v>0</v>
      </c>
      <c r="J93" s="38">
        <v>0</v>
      </c>
    </row>
    <row r="94" spans="1:10" x14ac:dyDescent="0.25">
      <c r="A94" s="3"/>
      <c r="B94" s="3"/>
      <c r="C94" s="3" t="s">
        <v>510</v>
      </c>
      <c r="D94" s="3">
        <v>0</v>
      </c>
      <c r="E94" s="3">
        <v>2112</v>
      </c>
      <c r="F94" s="38">
        <v>0</v>
      </c>
      <c r="G94" s="38">
        <v>2288</v>
      </c>
      <c r="H94" s="38">
        <v>0</v>
      </c>
      <c r="I94" s="38">
        <v>0</v>
      </c>
      <c r="J94" s="38">
        <v>0</v>
      </c>
    </row>
    <row r="95" spans="1:10" x14ac:dyDescent="0.25">
      <c r="A95" s="3"/>
      <c r="B95" s="3"/>
      <c r="C95" s="3" t="s">
        <v>458</v>
      </c>
      <c r="D95" s="3">
        <v>11610</v>
      </c>
      <c r="E95" s="3">
        <v>10796</v>
      </c>
      <c r="F95" s="38">
        <v>11500</v>
      </c>
      <c r="G95" s="38">
        <v>11989</v>
      </c>
      <c r="H95" s="38">
        <v>11900</v>
      </c>
      <c r="I95" s="38">
        <v>11900</v>
      </c>
      <c r="J95" s="38">
        <v>11900</v>
      </c>
    </row>
    <row r="96" spans="1:10" x14ac:dyDescent="0.25">
      <c r="A96" s="3"/>
      <c r="B96" s="3"/>
      <c r="C96" s="3" t="s">
        <v>459</v>
      </c>
      <c r="D96" s="3">
        <v>5392.7</v>
      </c>
      <c r="E96" s="3">
        <v>5605.65</v>
      </c>
      <c r="F96" s="38">
        <v>5500</v>
      </c>
      <c r="G96" s="38">
        <v>5500</v>
      </c>
      <c r="H96" s="38">
        <v>5500</v>
      </c>
      <c r="I96" s="38">
        <v>5500</v>
      </c>
      <c r="J96" s="38">
        <v>5500</v>
      </c>
    </row>
    <row r="97" spans="1:10" x14ac:dyDescent="0.25">
      <c r="A97" s="3"/>
      <c r="B97" s="3"/>
      <c r="C97" s="3" t="s">
        <v>460</v>
      </c>
      <c r="D97" s="3">
        <v>5404.51</v>
      </c>
      <c r="E97" s="3">
        <v>5180.01</v>
      </c>
      <c r="F97" s="38">
        <v>5500</v>
      </c>
      <c r="G97" s="38">
        <v>5500</v>
      </c>
      <c r="H97" s="38">
        <v>5500</v>
      </c>
      <c r="I97" s="38">
        <v>5500</v>
      </c>
      <c r="J97" s="38">
        <v>5500</v>
      </c>
    </row>
    <row r="98" spans="1:10" x14ac:dyDescent="0.25">
      <c r="A98" s="3"/>
      <c r="B98" s="3"/>
      <c r="C98" s="3" t="s">
        <v>461</v>
      </c>
      <c r="D98" s="3">
        <v>1593.6</v>
      </c>
      <c r="E98" s="3">
        <v>1660</v>
      </c>
      <c r="F98" s="38">
        <v>1600</v>
      </c>
      <c r="G98" s="38">
        <v>1600</v>
      </c>
      <c r="H98" s="38">
        <v>1500</v>
      </c>
      <c r="I98" s="38">
        <v>1500</v>
      </c>
      <c r="J98" s="38">
        <v>1500</v>
      </c>
    </row>
    <row r="99" spans="1:10" x14ac:dyDescent="0.25">
      <c r="A99" s="3"/>
      <c r="B99" s="3"/>
      <c r="C99" s="3" t="s">
        <v>526</v>
      </c>
      <c r="D99" s="3">
        <v>2271.5</v>
      </c>
      <c r="E99" s="3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</row>
    <row r="100" spans="1:10" x14ac:dyDescent="0.25">
      <c r="A100" s="3"/>
      <c r="B100" s="3"/>
      <c r="C100" s="3" t="s">
        <v>527</v>
      </c>
      <c r="D100" s="3">
        <v>3603.23</v>
      </c>
      <c r="E100" s="3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</row>
    <row r="101" spans="1:10" x14ac:dyDescent="0.25">
      <c r="A101" s="3"/>
      <c r="B101" s="3"/>
      <c r="C101" s="3" t="s">
        <v>462</v>
      </c>
      <c r="D101" s="3">
        <v>2955.6</v>
      </c>
      <c r="E101" s="3">
        <v>15486.59</v>
      </c>
      <c r="F101" s="38">
        <v>30000</v>
      </c>
      <c r="G101" s="38">
        <v>12700</v>
      </c>
      <c r="H101" s="38">
        <v>20000</v>
      </c>
      <c r="I101" s="38">
        <v>20000</v>
      </c>
      <c r="J101" s="38">
        <v>20000</v>
      </c>
    </row>
    <row r="102" spans="1:10" x14ac:dyDescent="0.25">
      <c r="A102" s="3"/>
      <c r="B102" s="3"/>
      <c r="C102" s="3" t="s">
        <v>463</v>
      </c>
      <c r="D102" s="3">
        <v>1237.52</v>
      </c>
      <c r="E102" s="3">
        <v>1094.75</v>
      </c>
      <c r="F102" s="38">
        <v>100</v>
      </c>
      <c r="G102" s="38">
        <v>100</v>
      </c>
      <c r="H102" s="38">
        <v>0</v>
      </c>
      <c r="I102" s="38">
        <v>0</v>
      </c>
      <c r="J102" s="38">
        <v>0</v>
      </c>
    </row>
    <row r="103" spans="1:10" x14ac:dyDescent="0.25">
      <c r="A103" s="3"/>
      <c r="B103" s="3"/>
      <c r="C103" s="3" t="s">
        <v>464</v>
      </c>
      <c r="D103" s="3">
        <v>7013.97</v>
      </c>
      <c r="E103" s="3">
        <v>7204.92</v>
      </c>
      <c r="F103" s="38">
        <v>7000</v>
      </c>
      <c r="G103" s="38">
        <v>7000</v>
      </c>
      <c r="H103" s="38">
        <v>7350</v>
      </c>
      <c r="I103" s="38">
        <v>7350</v>
      </c>
      <c r="J103" s="38">
        <v>7350</v>
      </c>
    </row>
    <row r="104" spans="1:10" x14ac:dyDescent="0.25">
      <c r="A104" s="3"/>
      <c r="B104" s="3"/>
      <c r="C104" s="3" t="s">
        <v>465</v>
      </c>
      <c r="D104" s="3">
        <v>1190.97</v>
      </c>
      <c r="E104" s="3">
        <v>1190.6400000000001</v>
      </c>
      <c r="F104" s="38">
        <v>1200</v>
      </c>
      <c r="G104" s="38">
        <v>1200</v>
      </c>
      <c r="H104" s="38">
        <v>1200</v>
      </c>
      <c r="I104" s="38">
        <v>1200</v>
      </c>
      <c r="J104" s="38">
        <v>1200</v>
      </c>
    </row>
    <row r="105" spans="1:10" x14ac:dyDescent="0.25">
      <c r="A105" s="3"/>
      <c r="B105" s="3"/>
      <c r="C105" s="3" t="s">
        <v>466</v>
      </c>
      <c r="D105" s="3">
        <v>338.22</v>
      </c>
      <c r="E105" s="3">
        <v>337.81</v>
      </c>
      <c r="F105" s="38">
        <v>400</v>
      </c>
      <c r="G105" s="38">
        <v>400</v>
      </c>
      <c r="H105" s="38">
        <v>340</v>
      </c>
      <c r="I105" s="38">
        <v>340</v>
      </c>
      <c r="J105" s="38">
        <v>340</v>
      </c>
    </row>
    <row r="106" spans="1:10" x14ac:dyDescent="0.25">
      <c r="A106" s="3"/>
      <c r="B106" s="3"/>
      <c r="C106" s="3" t="s">
        <v>571</v>
      </c>
      <c r="D106" s="3">
        <v>0</v>
      </c>
      <c r="E106" s="3">
        <v>0</v>
      </c>
      <c r="F106" s="38">
        <v>0</v>
      </c>
      <c r="G106" s="38">
        <v>11372</v>
      </c>
      <c r="H106" s="38">
        <v>0</v>
      </c>
      <c r="I106" s="38">
        <v>0</v>
      </c>
      <c r="J106" s="38">
        <v>0</v>
      </c>
    </row>
    <row r="107" spans="1:10" x14ac:dyDescent="0.25">
      <c r="A107" s="3"/>
      <c r="B107" s="3"/>
      <c r="C107" s="3" t="s">
        <v>467</v>
      </c>
      <c r="D107" s="3">
        <v>3356.37</v>
      </c>
      <c r="E107" s="3">
        <v>3355.44</v>
      </c>
      <c r="F107" s="38">
        <v>3350</v>
      </c>
      <c r="G107" s="38">
        <v>3350</v>
      </c>
      <c r="H107" s="38">
        <v>3350</v>
      </c>
      <c r="I107" s="38">
        <v>3350</v>
      </c>
      <c r="J107" s="38">
        <v>3350</v>
      </c>
    </row>
    <row r="108" spans="1:10" x14ac:dyDescent="0.25">
      <c r="A108" s="3"/>
      <c r="B108" s="3"/>
      <c r="C108" s="3" t="s">
        <v>468</v>
      </c>
      <c r="D108" s="3">
        <v>155.91</v>
      </c>
      <c r="E108" s="3">
        <v>155.87</v>
      </c>
      <c r="F108" s="38">
        <v>150</v>
      </c>
      <c r="G108" s="38">
        <v>150</v>
      </c>
      <c r="H108" s="38">
        <v>150</v>
      </c>
      <c r="I108" s="38">
        <v>150</v>
      </c>
      <c r="J108" s="38">
        <v>150</v>
      </c>
    </row>
    <row r="109" spans="1:10" x14ac:dyDescent="0.25">
      <c r="A109" s="3"/>
      <c r="B109" s="3"/>
      <c r="C109" s="3" t="s">
        <v>320</v>
      </c>
      <c r="D109" s="3">
        <v>7446.18</v>
      </c>
      <c r="E109" s="3">
        <v>8467.6200000000008</v>
      </c>
      <c r="F109" s="38">
        <v>5000</v>
      </c>
      <c r="G109" s="38">
        <v>5000</v>
      </c>
      <c r="H109" s="38">
        <v>5000</v>
      </c>
      <c r="I109" s="38">
        <v>5000</v>
      </c>
      <c r="J109" s="38">
        <v>5000</v>
      </c>
    </row>
    <row r="110" spans="1:10" x14ac:dyDescent="0.25">
      <c r="A110" s="3"/>
      <c r="B110" s="3"/>
      <c r="C110" s="3" t="s">
        <v>321</v>
      </c>
      <c r="D110" s="3">
        <v>16633.52</v>
      </c>
      <c r="E110" s="3">
        <v>17291.77</v>
      </c>
      <c r="F110" s="38">
        <v>15000</v>
      </c>
      <c r="G110" s="38">
        <v>15000</v>
      </c>
      <c r="H110" s="38">
        <v>15000</v>
      </c>
      <c r="I110" s="38">
        <v>15000</v>
      </c>
      <c r="J110" s="38">
        <v>15000</v>
      </c>
    </row>
    <row r="111" spans="1:10" x14ac:dyDescent="0.25">
      <c r="A111" s="3"/>
      <c r="B111" s="3"/>
      <c r="C111" s="3" t="s">
        <v>498</v>
      </c>
      <c r="D111" s="3">
        <v>0</v>
      </c>
      <c r="E111" s="3">
        <v>4000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</row>
    <row r="112" spans="1:10" x14ac:dyDescent="0.25">
      <c r="A112" s="3"/>
      <c r="B112" s="3"/>
      <c r="C112" s="3" t="s">
        <v>499</v>
      </c>
      <c r="D112" s="3">
        <v>0</v>
      </c>
      <c r="E112" s="3">
        <v>973.04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</row>
    <row r="113" spans="1:10" x14ac:dyDescent="0.25">
      <c r="A113" s="3"/>
      <c r="B113" s="3"/>
      <c r="C113" s="3" t="s">
        <v>335</v>
      </c>
      <c r="D113" s="3">
        <v>6156.24</v>
      </c>
      <c r="E113" s="3">
        <v>0</v>
      </c>
      <c r="F113" s="38">
        <v>1280</v>
      </c>
      <c r="G113" s="38">
        <v>1280</v>
      </c>
      <c r="H113" s="38">
        <v>1280</v>
      </c>
      <c r="I113" s="38">
        <v>1280</v>
      </c>
      <c r="J113" s="38">
        <v>1280</v>
      </c>
    </row>
    <row r="114" spans="1:10" x14ac:dyDescent="0.25">
      <c r="A114" s="3"/>
      <c r="B114" s="3"/>
      <c r="C114" s="3" t="s">
        <v>469</v>
      </c>
      <c r="D114" s="3">
        <v>21375.08</v>
      </c>
      <c r="E114" s="3">
        <v>18309.53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</row>
    <row r="115" spans="1:10" x14ac:dyDescent="0.25">
      <c r="A115" s="3"/>
      <c r="B115" s="3"/>
      <c r="C115" s="3" t="s">
        <v>509</v>
      </c>
      <c r="D115" s="3">
        <v>0</v>
      </c>
      <c r="E115" s="3">
        <v>29700.31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</row>
    <row r="116" spans="1:10" x14ac:dyDescent="0.25">
      <c r="A116" s="3"/>
      <c r="B116" s="3"/>
      <c r="C116" s="3" t="s">
        <v>470</v>
      </c>
      <c r="D116" s="3">
        <v>31796</v>
      </c>
      <c r="E116" s="3">
        <v>32700.400000000001</v>
      </c>
      <c r="F116" s="38">
        <v>30000</v>
      </c>
      <c r="G116" s="38">
        <v>30000</v>
      </c>
      <c r="H116" s="38">
        <v>30000</v>
      </c>
      <c r="I116" s="38">
        <v>30000</v>
      </c>
      <c r="J116" s="38">
        <v>30000</v>
      </c>
    </row>
    <row r="117" spans="1:10" x14ac:dyDescent="0.25">
      <c r="A117" s="3"/>
      <c r="B117" s="3"/>
      <c r="C117" s="3" t="s">
        <v>505</v>
      </c>
      <c r="D117" s="3">
        <v>0</v>
      </c>
      <c r="E117" s="3">
        <v>60000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</row>
    <row r="118" spans="1:10" x14ac:dyDescent="0.25">
      <c r="A118" s="3"/>
      <c r="B118" s="3"/>
      <c r="C118" s="22" t="s">
        <v>471</v>
      </c>
      <c r="D118" s="22">
        <f>SUM(D86:D117)</f>
        <v>955749.11999999988</v>
      </c>
      <c r="E118" s="22">
        <f>SUM(E86:E117)</f>
        <v>1101910.3500000001</v>
      </c>
      <c r="F118" s="39">
        <f>SUM(F86:F117)</f>
        <v>980157</v>
      </c>
      <c r="G118" s="39">
        <f>SUM(G86:G117)</f>
        <v>1062290</v>
      </c>
      <c r="H118" s="39">
        <f>SUM(H86:H117)</f>
        <v>1035113</v>
      </c>
      <c r="I118" s="39">
        <f>SUM(I86:I117)</f>
        <v>1035113</v>
      </c>
      <c r="J118" s="39">
        <f>SUM(J86:J117)</f>
        <v>1035113</v>
      </c>
    </row>
    <row r="119" spans="1:10" x14ac:dyDescent="0.25">
      <c r="A119" s="12">
        <v>321</v>
      </c>
      <c r="B119" s="12">
        <v>321</v>
      </c>
      <c r="C119" s="12" t="s">
        <v>472</v>
      </c>
      <c r="D119" s="12"/>
      <c r="E119" s="3"/>
      <c r="F119" s="38"/>
      <c r="G119" s="38"/>
      <c r="H119" s="38"/>
      <c r="I119" s="38"/>
      <c r="J119" s="38"/>
    </row>
    <row r="120" spans="1:10" x14ac:dyDescent="0.25">
      <c r="A120" s="12"/>
      <c r="B120" s="12"/>
      <c r="C120" s="9" t="s">
        <v>572</v>
      </c>
      <c r="D120" s="9">
        <v>0</v>
      </c>
      <c r="E120" s="9">
        <v>0</v>
      </c>
      <c r="F120" s="41">
        <v>0</v>
      </c>
      <c r="G120" s="41">
        <v>14000</v>
      </c>
      <c r="H120" s="41">
        <v>0</v>
      </c>
      <c r="I120" s="41">
        <v>0</v>
      </c>
      <c r="J120" s="41">
        <v>0</v>
      </c>
    </row>
    <row r="121" spans="1:10" x14ac:dyDescent="0.25">
      <c r="A121" s="3"/>
      <c r="B121" s="3"/>
      <c r="C121" s="9" t="s">
        <v>303</v>
      </c>
      <c r="D121" s="9">
        <v>0</v>
      </c>
      <c r="E121" s="9">
        <v>9000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</row>
    <row r="122" spans="1:10" x14ac:dyDescent="0.25">
      <c r="A122" s="3"/>
      <c r="B122" s="3"/>
      <c r="C122" s="24" t="s">
        <v>473</v>
      </c>
      <c r="D122" s="24">
        <v>0</v>
      </c>
      <c r="E122" s="24">
        <v>9000</v>
      </c>
      <c r="F122" s="42">
        <v>0</v>
      </c>
      <c r="G122" s="42">
        <f>SUM(G120:G121)</f>
        <v>14000</v>
      </c>
      <c r="H122" s="42">
        <f>SUM(H120:H121)</f>
        <v>0</v>
      </c>
      <c r="I122" s="42">
        <f>SUM(I120:I121)</f>
        <v>0</v>
      </c>
      <c r="J122" s="42">
        <f>SUM(J120:J121)</f>
        <v>0</v>
      </c>
    </row>
    <row r="123" spans="1:10" x14ac:dyDescent="0.25">
      <c r="A123" s="11"/>
      <c r="B123" s="11"/>
      <c r="C123" s="23" t="s">
        <v>474</v>
      </c>
      <c r="D123" s="23">
        <f>D118+D122</f>
        <v>955749.11999999988</v>
      </c>
      <c r="E123" s="23">
        <f>E84+E118+E122</f>
        <v>1111310.3500000001</v>
      </c>
      <c r="F123" s="40">
        <f>SUM(F122,F118)</f>
        <v>980157</v>
      </c>
      <c r="G123" s="40">
        <f>G84+G118+G122</f>
        <v>1099290</v>
      </c>
      <c r="H123" s="40">
        <f>SUM(H122,H118)</f>
        <v>1035113</v>
      </c>
      <c r="I123" s="40">
        <f>SUM(I122,I118)</f>
        <v>1035113</v>
      </c>
      <c r="J123" s="40">
        <f>SUM(J122,J118)</f>
        <v>1035113</v>
      </c>
    </row>
    <row r="124" spans="1:10" x14ac:dyDescent="0.25">
      <c r="A124" s="11">
        <v>400</v>
      </c>
      <c r="B124" s="11">
        <v>400</v>
      </c>
      <c r="C124" s="11" t="s">
        <v>475</v>
      </c>
      <c r="D124" s="11"/>
      <c r="E124" s="11"/>
      <c r="F124" s="44"/>
      <c r="G124" s="44"/>
      <c r="H124" s="44"/>
      <c r="I124" s="44"/>
      <c r="J124" s="44"/>
    </row>
    <row r="125" spans="1:10" x14ac:dyDescent="0.25">
      <c r="A125" s="14">
        <v>453</v>
      </c>
      <c r="B125" s="14">
        <v>453</v>
      </c>
      <c r="C125" s="14" t="s">
        <v>476</v>
      </c>
      <c r="D125" s="14"/>
      <c r="E125" s="14"/>
      <c r="F125" s="45"/>
      <c r="G125" s="45"/>
      <c r="H125" s="45"/>
      <c r="I125" s="45"/>
      <c r="J125" s="45"/>
    </row>
    <row r="126" spans="1:10" x14ac:dyDescent="0.25">
      <c r="A126" s="3"/>
      <c r="B126" s="3"/>
      <c r="C126" s="15" t="s">
        <v>477</v>
      </c>
      <c r="D126" s="15">
        <v>10616.7</v>
      </c>
      <c r="E126" s="15">
        <v>17390.96</v>
      </c>
      <c r="F126" s="46">
        <v>0</v>
      </c>
      <c r="G126" s="46">
        <v>26670</v>
      </c>
      <c r="H126" s="46">
        <v>0</v>
      </c>
      <c r="I126" s="46">
        <v>0</v>
      </c>
      <c r="J126" s="46">
        <v>0</v>
      </c>
    </row>
    <row r="127" spans="1:10" x14ac:dyDescent="0.25">
      <c r="A127" s="3"/>
      <c r="B127" s="3"/>
      <c r="C127" s="15" t="s">
        <v>506</v>
      </c>
      <c r="D127" s="15">
        <v>0</v>
      </c>
      <c r="E127" s="15">
        <v>2759.97</v>
      </c>
      <c r="F127" s="46">
        <v>5129</v>
      </c>
      <c r="G127" s="46">
        <v>5129</v>
      </c>
      <c r="H127" s="46">
        <v>6500</v>
      </c>
      <c r="I127" s="46">
        <v>6500</v>
      </c>
      <c r="J127" s="46">
        <v>6500</v>
      </c>
    </row>
    <row r="128" spans="1:10" x14ac:dyDescent="0.25">
      <c r="A128" s="3"/>
      <c r="B128" s="3"/>
      <c r="C128" s="15" t="s">
        <v>478</v>
      </c>
      <c r="D128" s="15">
        <v>4000</v>
      </c>
      <c r="E128" s="15">
        <v>2176.9899999999998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</row>
    <row r="129" spans="1:10" x14ac:dyDescent="0.25">
      <c r="A129" s="3"/>
      <c r="B129" s="3"/>
      <c r="C129" s="25" t="s">
        <v>479</v>
      </c>
      <c r="D129" s="25">
        <f>SUM(D126:D128)</f>
        <v>14616.7</v>
      </c>
      <c r="E129" s="25">
        <f>SUM(E126:E128)</f>
        <v>22327.919999999998</v>
      </c>
      <c r="F129" s="47">
        <f>SUM(F126:F128)</f>
        <v>5129</v>
      </c>
      <c r="G129" s="47">
        <f>SUM(G126:G128)</f>
        <v>31799</v>
      </c>
      <c r="H129" s="47">
        <f>SUM(H126:H128)</f>
        <v>6500</v>
      </c>
      <c r="I129" s="47">
        <f>SUM(I126:I128)</f>
        <v>6500</v>
      </c>
      <c r="J129" s="47">
        <f>SUM(J126:J128)</f>
        <v>6500</v>
      </c>
    </row>
    <row r="130" spans="1:10" x14ac:dyDescent="0.25">
      <c r="A130" s="12">
        <v>454</v>
      </c>
      <c r="B130" s="12">
        <v>454</v>
      </c>
      <c r="C130" s="25" t="s">
        <v>480</v>
      </c>
      <c r="D130" s="25">
        <v>59795.19</v>
      </c>
      <c r="E130" s="25">
        <v>36826</v>
      </c>
      <c r="F130" s="47">
        <v>61500</v>
      </c>
      <c r="G130" s="47">
        <v>61500</v>
      </c>
      <c r="H130" s="47">
        <v>112669</v>
      </c>
      <c r="I130" s="47">
        <v>112669</v>
      </c>
      <c r="J130" s="47">
        <v>112669</v>
      </c>
    </row>
    <row r="131" spans="1:10" x14ac:dyDescent="0.25">
      <c r="A131" s="3"/>
      <c r="B131" s="3"/>
      <c r="C131" s="23" t="s">
        <v>481</v>
      </c>
      <c r="D131" s="23">
        <f>D129+D130</f>
        <v>74411.89</v>
      </c>
      <c r="E131" s="23">
        <f>E129+E130</f>
        <v>59153.919999999998</v>
      </c>
      <c r="F131" s="40">
        <f>F129+F130</f>
        <v>66629</v>
      </c>
      <c r="G131" s="40">
        <f>SUM(G129:G130)</f>
        <v>93299</v>
      </c>
      <c r="H131" s="40">
        <f>SUM(H129:H130)</f>
        <v>119169</v>
      </c>
      <c r="I131" s="40">
        <f>SUM(I129:I130)</f>
        <v>119169</v>
      </c>
      <c r="J131" s="40">
        <f>SUM(J129:J130)</f>
        <v>119169</v>
      </c>
    </row>
    <row r="132" spans="1:10" x14ac:dyDescent="0.25">
      <c r="A132" s="3"/>
      <c r="B132" s="3"/>
      <c r="C132" s="3"/>
      <c r="D132" s="3"/>
      <c r="E132" s="3"/>
      <c r="F132" s="38"/>
      <c r="G132" s="38"/>
      <c r="H132" s="38"/>
      <c r="I132" s="38"/>
      <c r="J132" s="38"/>
    </row>
    <row r="133" spans="1:10" x14ac:dyDescent="0.25">
      <c r="A133" s="3"/>
      <c r="B133" s="3"/>
      <c r="C133" s="26" t="s">
        <v>482</v>
      </c>
      <c r="D133" s="26">
        <f>D27+D82+D123+D131</f>
        <v>2459753.1999999997</v>
      </c>
      <c r="E133" s="26">
        <v>2695456.83</v>
      </c>
      <c r="F133" s="48">
        <f>F27+F82+F123+F131</f>
        <v>2516248</v>
      </c>
      <c r="G133" s="48">
        <f>G27+G82+G123+G131</f>
        <v>2756751</v>
      </c>
      <c r="H133" s="48">
        <f>H27+H82+H123+H131</f>
        <v>2673382</v>
      </c>
      <c r="I133" s="48">
        <f>I27+I82+I123+I131</f>
        <v>2673382</v>
      </c>
      <c r="J133" s="48">
        <f>J27+J82+J123+J131</f>
        <v>2673382</v>
      </c>
    </row>
    <row r="134" spans="1:10" x14ac:dyDescent="0.25">
      <c r="A134" s="3"/>
      <c r="B134" s="3"/>
      <c r="C134" s="3"/>
      <c r="D134" s="3"/>
      <c r="E134" s="3"/>
      <c r="F134" s="38"/>
      <c r="G134" s="38"/>
      <c r="H134" s="38"/>
      <c r="I134" s="38"/>
      <c r="J134" s="38"/>
    </row>
    <row r="135" spans="1:10" x14ac:dyDescent="0.25">
      <c r="A135" s="12"/>
      <c r="B135" s="12"/>
      <c r="C135" s="23" t="s">
        <v>483</v>
      </c>
      <c r="D135" s="23">
        <v>8541.7000000000007</v>
      </c>
      <c r="E135" s="23">
        <v>8708</v>
      </c>
      <c r="F135" s="40">
        <v>8500</v>
      </c>
      <c r="G135" s="40">
        <v>8500</v>
      </c>
      <c r="H135" s="40">
        <v>8500</v>
      </c>
      <c r="I135" s="40">
        <v>8500</v>
      </c>
      <c r="J135" s="40">
        <v>8500</v>
      </c>
    </row>
    <row r="136" spans="1:10" x14ac:dyDescent="0.25">
      <c r="A136" s="12"/>
      <c r="B136" s="12"/>
      <c r="C136" s="12"/>
      <c r="D136" s="12"/>
      <c r="E136" s="12"/>
      <c r="F136" s="37"/>
      <c r="G136" s="37"/>
      <c r="H136" s="37"/>
      <c r="I136" s="37"/>
      <c r="J136" s="37"/>
    </row>
    <row r="137" spans="1:10" x14ac:dyDescent="0.25">
      <c r="A137" s="12"/>
      <c r="B137" s="12"/>
      <c r="C137" s="27" t="s">
        <v>484</v>
      </c>
      <c r="D137" s="27">
        <f>D133+D135</f>
        <v>2468294.9</v>
      </c>
      <c r="E137" s="27">
        <v>2704164.83</v>
      </c>
      <c r="F137" s="49">
        <f>F133+F135</f>
        <v>2524748</v>
      </c>
      <c r="G137" s="49">
        <f>G133+G135</f>
        <v>2765251</v>
      </c>
      <c r="H137" s="49">
        <f>H133+H135</f>
        <v>2681882</v>
      </c>
      <c r="I137" s="49">
        <f>I133+I135</f>
        <v>2681882</v>
      </c>
      <c r="J137" s="49">
        <f>J133+J135</f>
        <v>2681882</v>
      </c>
    </row>
    <row r="140" spans="1:10" x14ac:dyDescent="0.25">
      <c r="C140" s="28" t="s">
        <v>500</v>
      </c>
      <c r="D140" s="28">
        <v>2333447.2999999998</v>
      </c>
      <c r="E140" s="28">
        <v>2591731.0299999998</v>
      </c>
      <c r="F140" s="50">
        <v>2456519</v>
      </c>
      <c r="G140" s="50">
        <v>2571352</v>
      </c>
      <c r="H140" s="50">
        <v>2537713</v>
      </c>
      <c r="I140" s="50">
        <v>2537713</v>
      </c>
      <c r="J140" s="50">
        <v>2537713</v>
      </c>
    </row>
    <row r="141" spans="1:10" x14ac:dyDescent="0.25">
      <c r="C141" s="29" t="s">
        <v>433</v>
      </c>
      <c r="D141" s="71">
        <f>D67+D122</f>
        <v>60435.71</v>
      </c>
      <c r="E141" s="29">
        <v>53279.88</v>
      </c>
      <c r="F141" s="51">
        <v>1600</v>
      </c>
      <c r="G141" s="51">
        <v>100600</v>
      </c>
      <c r="H141" s="51">
        <f>H67+H122</f>
        <v>25000</v>
      </c>
      <c r="I141" s="51">
        <f>I67+I122</f>
        <v>25000</v>
      </c>
      <c r="J141" s="51">
        <f>J67+J122</f>
        <v>25000</v>
      </c>
    </row>
    <row r="142" spans="1:10" x14ac:dyDescent="0.25">
      <c r="C142" s="30" t="s">
        <v>360</v>
      </c>
      <c r="D142" s="30">
        <v>74411.89</v>
      </c>
      <c r="E142" s="30">
        <v>59153.919999999998</v>
      </c>
      <c r="F142" s="52">
        <v>66629</v>
      </c>
      <c r="G142" s="52">
        <v>93299</v>
      </c>
      <c r="H142" s="52">
        <f>H129+H130</f>
        <v>119169</v>
      </c>
      <c r="I142" s="52">
        <f>I129+I130</f>
        <v>119169</v>
      </c>
      <c r="J142" s="52">
        <f>J129+J130</f>
        <v>119169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847938AAADE4ABBD52BFF013FBF74" ma:contentTypeVersion="7" ma:contentTypeDescription="Umožňuje vytvoriť nový dokument." ma:contentTypeScope="" ma:versionID="99723f89cb59fad5b0d810ada95c4e16">
  <xsd:schema xmlns:xsd="http://www.w3.org/2001/XMLSchema" xmlns:xs="http://www.w3.org/2001/XMLSchema" xmlns:p="http://schemas.microsoft.com/office/2006/metadata/properties" xmlns:ns2="6ae9ddb2-e0de-4138-b997-fe4ffec7e5b7" xmlns:ns3="6198ebfd-589c-4d0d-a9e8-468f5ae750c8" targetNamespace="http://schemas.microsoft.com/office/2006/metadata/properties" ma:root="true" ma:fieldsID="c1711e1deaa9bb6da51b7668f3cfdd17" ns2:_="" ns3:_="">
    <xsd:import namespace="6ae9ddb2-e0de-4138-b997-fe4ffec7e5b7"/>
    <xsd:import namespace="6198ebfd-589c-4d0d-a9e8-468f5ae75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9ddb2-e0de-4138-b997-fe4ffec7e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8ebfd-589c-4d0d-a9e8-468f5ae75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68380-A070-4CB1-A759-A3A7658BC0E7}"/>
</file>

<file path=customXml/itemProps2.xml><?xml version="1.0" encoding="utf-8"?>
<ds:datastoreItem xmlns:ds="http://schemas.openxmlformats.org/officeDocument/2006/customXml" ds:itemID="{C46CBD47-C4ED-41AE-80B5-75E74F414A2C}"/>
</file>

<file path=customXml/itemProps3.xml><?xml version="1.0" encoding="utf-8"?>
<ds:datastoreItem xmlns:ds="http://schemas.openxmlformats.org/officeDocument/2006/customXml" ds:itemID="{388BF5B4-371F-4962-AB47-4AA30A259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</vt:lpstr>
      <vt:lpstr>Príjmy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Csibova</cp:lastModifiedBy>
  <cp:lastPrinted>2016-11-21T13:16:23Z</cp:lastPrinted>
  <dcterms:created xsi:type="dcterms:W3CDTF">2014-12-30T17:23:21Z</dcterms:created>
  <dcterms:modified xsi:type="dcterms:W3CDTF">2016-12-13T06:25:14Z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0x010100221847938AAADE4ABBD52BFF013FBF74</vt:lpwstr>
  </property>
</Properties>
</file>