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bova\Desktop\Rozpočet\Rozpočet 2019\"/>
    </mc:Choice>
  </mc:AlternateContent>
  <xr:revisionPtr revIDLastSave="0" documentId="13_ncr:1_{8CD24EC2-0C9B-426E-B895-B6056306693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ýdavky" sheetId="4" r:id="rId1"/>
    <sheet name="Príjmy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5" i="4" l="1"/>
  <c r="E794" i="4"/>
  <c r="E797" i="4"/>
  <c r="E790" i="4"/>
  <c r="E783" i="4"/>
  <c r="E782" i="4"/>
  <c r="E473" i="4"/>
  <c r="E467" i="4"/>
  <c r="E461" i="4"/>
  <c r="E776" i="4"/>
  <c r="E775" i="4"/>
  <c r="E766" i="4"/>
  <c r="E767" i="4"/>
  <c r="E749" i="4"/>
  <c r="E708" i="4"/>
  <c r="E707" i="4"/>
  <c r="E703" i="4"/>
  <c r="E697" i="4"/>
  <c r="E685" i="4"/>
  <c r="E674" i="4"/>
  <c r="E673" i="4"/>
  <c r="E649" i="4"/>
  <c r="E644" i="4"/>
  <c r="E633" i="4"/>
  <c r="E632" i="4"/>
  <c r="E622" i="4"/>
  <c r="E621" i="4"/>
  <c r="E605" i="4"/>
  <c r="E596" i="4"/>
  <c r="E564" i="4"/>
  <c r="E556" i="4"/>
  <c r="E525" i="4"/>
  <c r="E524" i="4"/>
  <c r="E520" i="4"/>
  <c r="E513" i="4"/>
  <c r="E500" i="4"/>
  <c r="E454" i="4"/>
  <c r="E450" i="4"/>
  <c r="E422" i="4"/>
  <c r="E394" i="4"/>
  <c r="E451" i="4" s="1"/>
  <c r="E358" i="4"/>
  <c r="E357" i="4"/>
  <c r="E345" i="4"/>
  <c r="E313" i="4"/>
  <c r="E303" i="4"/>
  <c r="E268" i="4"/>
  <c r="E265" i="4"/>
  <c r="E269" i="4" s="1"/>
  <c r="E255" i="4"/>
  <c r="E254" i="4"/>
  <c r="E243" i="4"/>
  <c r="E219" i="4"/>
  <c r="E213" i="4"/>
  <c r="E474" i="4" l="1"/>
  <c r="E777" i="4" s="1"/>
  <c r="E180" i="4"/>
  <c r="E172" i="4"/>
  <c r="E168" i="4"/>
  <c r="E244" i="4" s="1"/>
  <c r="E141" i="4"/>
  <c r="E126" i="4"/>
  <c r="E142" i="4" s="1"/>
  <c r="E99" i="4"/>
  <c r="E143" i="4" s="1"/>
  <c r="E89" i="4"/>
  <c r="E68" i="4"/>
  <c r="E69" i="4" s="1"/>
  <c r="E63" i="4"/>
  <c r="E51" i="4"/>
  <c r="E48" i="4"/>
  <c r="E45" i="4"/>
  <c r="E28" i="4"/>
  <c r="D703" i="4"/>
  <c r="E64" i="4" l="1"/>
  <c r="D219" i="4"/>
  <c r="C219" i="4"/>
  <c r="D126" i="4"/>
  <c r="C126" i="4"/>
  <c r="C142" i="4"/>
  <c r="D142" i="4"/>
  <c r="F136" i="2"/>
  <c r="F128" i="2"/>
  <c r="F123" i="2"/>
  <c r="E112" i="2"/>
  <c r="E117" i="2" s="1"/>
  <c r="E116" i="2"/>
  <c r="D394" i="4" l="1"/>
  <c r="C394" i="4"/>
  <c r="F137" i="2"/>
  <c r="F126" i="2"/>
  <c r="F116" i="2"/>
  <c r="F112" i="2"/>
  <c r="F117" i="2" s="1"/>
  <c r="F79" i="2"/>
  <c r="F65" i="2"/>
  <c r="F62" i="2"/>
  <c r="F44" i="2"/>
  <c r="F40" i="2"/>
  <c r="F24" i="2"/>
  <c r="F17" i="2"/>
  <c r="F80" i="2" l="1"/>
  <c r="F25" i="2"/>
  <c r="D788" i="4"/>
  <c r="D794" i="4" s="1"/>
  <c r="D789" i="4"/>
  <c r="D795" i="4" s="1"/>
  <c r="D797" i="4" l="1"/>
  <c r="F132" i="2"/>
  <c r="E136" i="2"/>
  <c r="D564" i="4" l="1"/>
  <c r="C564" i="4"/>
  <c r="D596" i="4"/>
  <c r="C596" i="4"/>
  <c r="D783" i="4" l="1"/>
  <c r="D784" i="4" s="1"/>
  <c r="D775" i="4"/>
  <c r="D766" i="4"/>
  <c r="D749" i="4"/>
  <c r="D707" i="4"/>
  <c r="D697" i="4"/>
  <c r="D685" i="4"/>
  <c r="D673" i="4"/>
  <c r="D652" i="4"/>
  <c r="D649" i="4"/>
  <c r="D644" i="4"/>
  <c r="D632" i="4"/>
  <c r="D621" i="4"/>
  <c r="D605" i="4"/>
  <c r="D556" i="4"/>
  <c r="D524" i="4"/>
  <c r="D520" i="4"/>
  <c r="D513" i="4"/>
  <c r="D500" i="4"/>
  <c r="D473" i="4"/>
  <c r="D467" i="4"/>
  <c r="D461" i="4"/>
  <c r="D454" i="4"/>
  <c r="D450" i="4"/>
  <c r="D422" i="4"/>
  <c r="D345" i="4"/>
  <c r="D303" i="4"/>
  <c r="D268" i="4"/>
  <c r="D265" i="4"/>
  <c r="D254" i="4"/>
  <c r="D255" i="4" s="1"/>
  <c r="D243" i="4"/>
  <c r="D213" i="4"/>
  <c r="D180" i="4"/>
  <c r="D172" i="4"/>
  <c r="D168" i="4"/>
  <c r="D99" i="4"/>
  <c r="D89" i="4"/>
  <c r="D68" i="4"/>
  <c r="D69" i="4" s="1"/>
  <c r="D63" i="4"/>
  <c r="D51" i="4"/>
  <c r="D48" i="4"/>
  <c r="D45" i="4"/>
  <c r="D28" i="4"/>
  <c r="E123" i="2"/>
  <c r="E137" i="2" s="1"/>
  <c r="E79" i="2"/>
  <c r="E65" i="2"/>
  <c r="E62" i="2"/>
  <c r="E44" i="2"/>
  <c r="E40" i="2"/>
  <c r="E24" i="2"/>
  <c r="E17" i="2"/>
  <c r="D790" i="4" l="1"/>
  <c r="D143" i="4"/>
  <c r="D767" i="4"/>
  <c r="D776" i="4" s="1"/>
  <c r="D451" i="4"/>
  <c r="D358" i="4"/>
  <c r="D64" i="4"/>
  <c r="D525" i="4"/>
  <c r="D708" i="4"/>
  <c r="D244" i="4"/>
  <c r="D269" i="4"/>
  <c r="D622" i="4"/>
  <c r="D633" i="4" s="1"/>
  <c r="E126" i="2"/>
  <c r="E80" i="2"/>
  <c r="E25" i="2"/>
  <c r="D674" i="4"/>
  <c r="C632" i="4"/>
  <c r="D474" i="4" l="1"/>
  <c r="D777" i="4" s="1"/>
  <c r="E128" i="2"/>
  <c r="E132" i="2" s="1"/>
  <c r="C782" i="4"/>
  <c r="C795" i="4" s="1"/>
  <c r="C794" i="4"/>
  <c r="C783" i="4"/>
  <c r="C784" i="4" l="1"/>
  <c r="C797" i="4"/>
  <c r="C520" i="4"/>
  <c r="C621" i="4" l="1"/>
  <c r="C473" i="4"/>
  <c r="C775" i="4" l="1"/>
  <c r="C749" i="4"/>
  <c r="C707" i="4"/>
  <c r="C703" i="4"/>
  <c r="C697" i="4"/>
  <c r="C685" i="4"/>
  <c r="C673" i="4"/>
  <c r="C652" i="4"/>
  <c r="C649" i="4"/>
  <c r="C644" i="4"/>
  <c r="C605" i="4"/>
  <c r="C556" i="4"/>
  <c r="C524" i="4"/>
  <c r="C513" i="4"/>
  <c r="C500" i="4"/>
  <c r="C467" i="4"/>
  <c r="C461" i="4"/>
  <c r="C450" i="4"/>
  <c r="C622" i="4" l="1"/>
  <c r="C633" i="4" s="1"/>
  <c r="C790" i="4"/>
  <c r="C525" i="4"/>
  <c r="C674" i="4"/>
  <c r="C708" i="4"/>
  <c r="C422" i="4"/>
  <c r="C345" i="4"/>
  <c r="C303" i="4"/>
  <c r="C268" i="4"/>
  <c r="C265" i="4"/>
  <c r="C254" i="4"/>
  <c r="C255" i="4" s="1"/>
  <c r="C243" i="4"/>
  <c r="C213" i="4"/>
  <c r="C180" i="4"/>
  <c r="C168" i="4"/>
  <c r="C99" i="4"/>
  <c r="C89" i="4"/>
  <c r="C68" i="4"/>
  <c r="C69" i="4" s="1"/>
  <c r="C63" i="4"/>
  <c r="C51" i="4"/>
  <c r="C48" i="4"/>
  <c r="C45" i="4"/>
  <c r="C28" i="4"/>
  <c r="C143" i="4" l="1"/>
  <c r="C269" i="4"/>
  <c r="C64" i="4"/>
  <c r="C451" i="4"/>
  <c r="C358" i="4"/>
  <c r="D123" i="2"/>
  <c r="D126" i="2" s="1"/>
  <c r="D116" i="2"/>
  <c r="D112" i="2"/>
  <c r="D117" i="2" l="1"/>
  <c r="C766" i="4"/>
  <c r="C454" i="4"/>
  <c r="C474" i="4" s="1"/>
  <c r="C767" i="4" l="1"/>
  <c r="C776" i="4" s="1"/>
  <c r="D79" i="2"/>
  <c r="D65" i="2"/>
  <c r="D136" i="2" s="1"/>
  <c r="D62" i="2"/>
  <c r="D44" i="2" l="1"/>
  <c r="D40" i="2"/>
  <c r="D24" i="2"/>
  <c r="D17" i="2"/>
  <c r="D80" i="2" l="1"/>
  <c r="D25" i="2"/>
  <c r="C172" i="4"/>
  <c r="C244" i="4" s="1"/>
  <c r="C777" i="4" s="1"/>
  <c r="D128" i="2" l="1"/>
  <c r="D132" i="2" s="1"/>
  <c r="J24" i="3" l="1"/>
  <c r="J29" i="3" l="1"/>
  <c r="K32" i="3" s="1"/>
  <c r="J4" i="3" l="1"/>
</calcChain>
</file>

<file path=xl/sharedStrings.xml><?xml version="1.0" encoding="utf-8"?>
<sst xmlns="http://schemas.openxmlformats.org/spreadsheetml/2006/main" count="1005" uniqueCount="573">
  <si>
    <t>Program</t>
  </si>
  <si>
    <t>1.1.</t>
  </si>
  <si>
    <t>Osobný plat</t>
  </si>
  <si>
    <t>Odmena</t>
  </si>
  <si>
    <t>Na nemocenské poistenie</t>
  </si>
  <si>
    <t>Na starobné poistenie</t>
  </si>
  <si>
    <t>Na úrazové poistenie</t>
  </si>
  <si>
    <t>Na invalidné poistenie</t>
  </si>
  <si>
    <t>Na poistenie v nezamestn.</t>
  </si>
  <si>
    <t>Na poistenie do RF</t>
  </si>
  <si>
    <t>Telefónne služby</t>
  </si>
  <si>
    <t>Výpočtová technika</t>
  </si>
  <si>
    <t>Reprezentačné</t>
  </si>
  <si>
    <t>Pohonné hmoty</t>
  </si>
  <si>
    <t>Servis a údržba auta</t>
  </si>
  <si>
    <t>Dopravné karty, známky, poplatky</t>
  </si>
  <si>
    <t>Školenia, kurzy, semináre</t>
  </si>
  <si>
    <t>Stravovanie</t>
  </si>
  <si>
    <t>Výkon funkcie starostu</t>
  </si>
  <si>
    <t>1.2.</t>
  </si>
  <si>
    <t>Vnútorná kontrola</t>
  </si>
  <si>
    <t>Zdravotné poistenie</t>
  </si>
  <si>
    <t>Prídel do SF</t>
  </si>
  <si>
    <t>1.3.</t>
  </si>
  <si>
    <t>Audit</t>
  </si>
  <si>
    <t>1.4.</t>
  </si>
  <si>
    <t>Členstvo obce v združeniach</t>
  </si>
  <si>
    <t>Členské príspevky</t>
  </si>
  <si>
    <t>1.5.</t>
  </si>
  <si>
    <t>Výkon funkcie poslancov</t>
  </si>
  <si>
    <t>Na zdravotné poistenie</t>
  </si>
  <si>
    <t xml:space="preserve">Reprezentačné </t>
  </si>
  <si>
    <t>Odmeny členom ob.zastupiteľstva</t>
  </si>
  <si>
    <t>1.</t>
  </si>
  <si>
    <t>Plánovanie, manažment a kontrola</t>
  </si>
  <si>
    <t>Celkom za program 1.</t>
  </si>
  <si>
    <t>Spolu za podprogram 1.1.</t>
  </si>
  <si>
    <t>Spolu za podprogram 1.2.</t>
  </si>
  <si>
    <t>Spolu za podprogram 1.3.</t>
  </si>
  <si>
    <t>Spolu za podprogram 1.4.</t>
  </si>
  <si>
    <t>Spolu za podprogram 1.5.</t>
  </si>
  <si>
    <t>2.</t>
  </si>
  <si>
    <t>Propagácia a marketing</t>
  </si>
  <si>
    <t>2.1.</t>
  </si>
  <si>
    <t>Prezentácia obce</t>
  </si>
  <si>
    <t>Propagácia, reklama, inzercia</t>
  </si>
  <si>
    <t>Spolu za podprogram 2.1.</t>
  </si>
  <si>
    <t>Celkom za program 2.</t>
  </si>
  <si>
    <t>3.</t>
  </si>
  <si>
    <t>Bezpečnosť</t>
  </si>
  <si>
    <t>3.1.</t>
  </si>
  <si>
    <t>Ochrana pred požiarmi</t>
  </si>
  <si>
    <t>Elektrická energia</t>
  </si>
  <si>
    <t>Plyn</t>
  </si>
  <si>
    <t>Vodné, stočné</t>
  </si>
  <si>
    <t>Všeobecný materiál</t>
  </si>
  <si>
    <t>Pracovný odev a obuv</t>
  </si>
  <si>
    <t>Oprava a údržba auta</t>
  </si>
  <si>
    <t>Oprava a údržba</t>
  </si>
  <si>
    <t>Oprava hudobných nástrojov</t>
  </si>
  <si>
    <t>Všeobecné služby</t>
  </si>
  <si>
    <t>Dohody</t>
  </si>
  <si>
    <t>Spolu za podprogram 3.1.</t>
  </si>
  <si>
    <t>3.2.</t>
  </si>
  <si>
    <t>CO</t>
  </si>
  <si>
    <t>Spolu za podprogram 3.2.</t>
  </si>
  <si>
    <t>3.3.</t>
  </si>
  <si>
    <t>Obecná polícia</t>
  </si>
  <si>
    <t>Tarifný plat</t>
  </si>
  <si>
    <t>Príplatky</t>
  </si>
  <si>
    <t>Príspevok KZ</t>
  </si>
  <si>
    <t xml:space="preserve">Odmeny </t>
  </si>
  <si>
    <t>Jubilejné</t>
  </si>
  <si>
    <t>Príspevok do DDP</t>
  </si>
  <si>
    <t>Rovnošaty</t>
  </si>
  <si>
    <t>Náhrada v PN</t>
  </si>
  <si>
    <t>Spolu za podprogram 3.3.</t>
  </si>
  <si>
    <t>4.</t>
  </si>
  <si>
    <t>Služby občanom</t>
  </si>
  <si>
    <t>4.1.</t>
  </si>
  <si>
    <t>Matrika</t>
  </si>
  <si>
    <t>Tarifný plat ŠR</t>
  </si>
  <si>
    <t>Tarifný plat RO</t>
  </si>
  <si>
    <t>Ošatenie KZ</t>
  </si>
  <si>
    <t>Príspevok do SF</t>
  </si>
  <si>
    <t>Odchodné</t>
  </si>
  <si>
    <t>Spolu za podprogram 4.1.</t>
  </si>
  <si>
    <t>4.2.</t>
  </si>
  <si>
    <t>Evidencia obyvateľstva</t>
  </si>
  <si>
    <t>Spolu za podprogram 4.2.</t>
  </si>
  <si>
    <t>4.3.</t>
  </si>
  <si>
    <t>Cintorínske služby</t>
  </si>
  <si>
    <t>Spravovanie cintorína</t>
  </si>
  <si>
    <t>Spolu za podprogram 4.3.</t>
  </si>
  <si>
    <t>4.4.</t>
  </si>
  <si>
    <t>Spoločný stavebný úrad</t>
  </si>
  <si>
    <t>Celkom za program 3.</t>
  </si>
  <si>
    <t>Cestovné</t>
  </si>
  <si>
    <t>Poistné</t>
  </si>
  <si>
    <t>Na zdravotné poistenie-VšZP</t>
  </si>
  <si>
    <t>Na ostatné zdrav. poist.</t>
  </si>
  <si>
    <t>Servis auta</t>
  </si>
  <si>
    <t>Tarifný plat-ŠR</t>
  </si>
  <si>
    <t>Poštové služby</t>
  </si>
  <si>
    <t>Oprava výpočtovej techniky</t>
  </si>
  <si>
    <t>Manipulačné poplatky</t>
  </si>
  <si>
    <t>Zrážková daň</t>
  </si>
  <si>
    <t>Ošatenie</t>
  </si>
  <si>
    <t>Spolu za podprogram 4.4.</t>
  </si>
  <si>
    <t>4.5.</t>
  </si>
  <si>
    <t>Miestny rozhlas</t>
  </si>
  <si>
    <t>Spolu za podprogram 4.5.</t>
  </si>
  <si>
    <t>4.6.</t>
  </si>
  <si>
    <t>Terénna sociálna práca</t>
  </si>
  <si>
    <t>Spolu za podprogram 4.6.</t>
  </si>
  <si>
    <t>Celkom za program 4.</t>
  </si>
  <si>
    <t>5.</t>
  </si>
  <si>
    <t>Odpadové hospodárstvo</t>
  </si>
  <si>
    <t>5.1.</t>
  </si>
  <si>
    <t>Zber a vývoz odpadu</t>
  </si>
  <si>
    <t>Odpadové nádoby</t>
  </si>
  <si>
    <t>Spolu za podprogram 5.1.</t>
  </si>
  <si>
    <t>Celkom za program 5.</t>
  </si>
  <si>
    <t>6.</t>
  </si>
  <si>
    <t>Pozemné komunikácie</t>
  </si>
  <si>
    <t>6.1.</t>
  </si>
  <si>
    <t>Správa a údržba miestnych komunikácií</t>
  </si>
  <si>
    <t>Údržba ciest a chodníkov - z RO</t>
  </si>
  <si>
    <t>Spolu za podprogram 6.1.</t>
  </si>
  <si>
    <t>6.3.</t>
  </si>
  <si>
    <t>Zimná údržba miestnych komunikácií</t>
  </si>
  <si>
    <t>Spolu za podprogram 6.3.</t>
  </si>
  <si>
    <t>Celkom za program 6.</t>
  </si>
  <si>
    <t>7.</t>
  </si>
  <si>
    <t>Vzdelávanie</t>
  </si>
  <si>
    <t>7.1.</t>
  </si>
  <si>
    <t>Materská škola</t>
  </si>
  <si>
    <t>MŠ I. tarifný plat</t>
  </si>
  <si>
    <t>MŠ II. tarifný plat</t>
  </si>
  <si>
    <t>MŠ I. príspevok KZ</t>
  </si>
  <si>
    <t>MŠ II. príspevok KZ</t>
  </si>
  <si>
    <t>MŠ I. odmeny</t>
  </si>
  <si>
    <t>MŠ I. jubilejné</t>
  </si>
  <si>
    <t>MŠ II. jubilejné</t>
  </si>
  <si>
    <t>MŠ I. zdravotné poistenie-VšZP</t>
  </si>
  <si>
    <t>MŠ II. zdravotné poistenie-VšZP</t>
  </si>
  <si>
    <t>MŠ I. ostatné zdrav.poist.</t>
  </si>
  <si>
    <t>MŠ II. ostatné zdrav.poist.</t>
  </si>
  <si>
    <t>MŠ I. nemocenské poistenie</t>
  </si>
  <si>
    <t>MŠ II. nemocenské poistenie</t>
  </si>
  <si>
    <t>MŠ I. starobné poistenie</t>
  </si>
  <si>
    <t>MŠ II. starobné poistenie</t>
  </si>
  <si>
    <t>MŠ I. úrazové poistenie</t>
  </si>
  <si>
    <t>MŠ II. úrazové poistenie</t>
  </si>
  <si>
    <t>MŠ I. invalidné poistenie</t>
  </si>
  <si>
    <t>MŠ II. invalidné poistenie</t>
  </si>
  <si>
    <t>MŠ I. poistenie v nezamestn.</t>
  </si>
  <si>
    <t>MŠ II. poistenie v nezamestn.</t>
  </si>
  <si>
    <t>MŠ I. poist.do RF</t>
  </si>
  <si>
    <t>MŠ II. poist.do RF</t>
  </si>
  <si>
    <t>MŠ I. príspevok do DDP</t>
  </si>
  <si>
    <t>MŠ II. príspevok do DDP</t>
  </si>
  <si>
    <t>MŠ I. elektrická energia</t>
  </si>
  <si>
    <t>MŠ I. plyn</t>
  </si>
  <si>
    <t>MŠ II. elektrická energia</t>
  </si>
  <si>
    <t>MŠ I. vodné, stočné</t>
  </si>
  <si>
    <t>MŠ II. vodné, stočné</t>
  </si>
  <si>
    <t>MŠ I. telefónne poplatky</t>
  </si>
  <si>
    <t>MŠ II. telefónne poplatky</t>
  </si>
  <si>
    <t>MŠ I. všeobecný mat. - zo ŠR</t>
  </si>
  <si>
    <t>MŠ I. všeobecný mat. - z RO</t>
  </si>
  <si>
    <t>MŠ II. všeobecný mat. - zo ŠR</t>
  </si>
  <si>
    <t>MŠ II. všeobecný mat. - z RO</t>
  </si>
  <si>
    <t>MŠ I. pracovný odev, obuv</t>
  </si>
  <si>
    <t>MŠ II. pracovný odev, obuv</t>
  </si>
  <si>
    <t>MŠ II. učebné pomôcky</t>
  </si>
  <si>
    <t>MŠ II. plyn</t>
  </si>
  <si>
    <t>MŠ I. oprava a údržba z RO</t>
  </si>
  <si>
    <t>MŠ II. oprava a údržba z RO</t>
  </si>
  <si>
    <t>MŠ I. všeobecné služby</t>
  </si>
  <si>
    <t>MŠ II. všeobecné služby</t>
  </si>
  <si>
    <t>MŠ I. stravovanie</t>
  </si>
  <si>
    <t>MŠ II. stravovanie</t>
  </si>
  <si>
    <t>MŠ I. príspevok do SF</t>
  </si>
  <si>
    <t>MŠ II. príspevok do SF</t>
  </si>
  <si>
    <t>MŠ I. dohody</t>
  </si>
  <si>
    <t>MŠ II. dohody</t>
  </si>
  <si>
    <t>MŠ I. náhrada v PN</t>
  </si>
  <si>
    <t>MŠ II. Náhrada v PN</t>
  </si>
  <si>
    <t>Spolu za podprogram 7.1.</t>
  </si>
  <si>
    <t>7.2.</t>
  </si>
  <si>
    <t>Školská jedáleň</t>
  </si>
  <si>
    <t>Spolu MŠ I.</t>
  </si>
  <si>
    <t>Spolu MŠ II.</t>
  </si>
  <si>
    <t>Školská jedáleň pri MŠ I.</t>
  </si>
  <si>
    <t>Odmeny</t>
  </si>
  <si>
    <t>Zdravotné poistenie VšZP</t>
  </si>
  <si>
    <t>Stravovanie v HN</t>
  </si>
  <si>
    <t>Spolu ŠJ pri MŠ I.</t>
  </si>
  <si>
    <t>Školská jedáleň pri MŠ II.</t>
  </si>
  <si>
    <t>Spolu ŠJ pri MŠ II.</t>
  </si>
  <si>
    <t>ŠJ pri ZŠ s VJM 1. stupeň</t>
  </si>
  <si>
    <t>Zdravotné poistenie - ost. ZP</t>
  </si>
  <si>
    <t>Spolu školská jedáleň pri ZŠ s VJM - 1. stupeň</t>
  </si>
  <si>
    <t>Spolu za podprogram 7.2.</t>
  </si>
  <si>
    <t>7.3.</t>
  </si>
  <si>
    <t>Špeciálna základná škola</t>
  </si>
  <si>
    <t>Učebné pomôcky pre ŠZŠ</t>
  </si>
  <si>
    <t>Spolu za podprogram 7.3.</t>
  </si>
  <si>
    <t>Celkom za program 7.</t>
  </si>
  <si>
    <t>8.</t>
  </si>
  <si>
    <t>Kultúra</t>
  </si>
  <si>
    <t>8.1.</t>
  </si>
  <si>
    <t>Miestna knižnica</t>
  </si>
  <si>
    <t>Knihy, časopisy</t>
  </si>
  <si>
    <t>Odstupné</t>
  </si>
  <si>
    <t>Spolu za podprogram 8.1.</t>
  </si>
  <si>
    <t>8.2.</t>
  </si>
  <si>
    <t>Kultúrny dom I.</t>
  </si>
  <si>
    <t>Kultúrne podujatia</t>
  </si>
  <si>
    <t>Príspevok MINI TINI</t>
  </si>
  <si>
    <t>Spolu za podprogram 8.2.</t>
  </si>
  <si>
    <t>8.3.</t>
  </si>
  <si>
    <t>Kultúrny dom II.</t>
  </si>
  <si>
    <t>Vodné a stočné</t>
  </si>
  <si>
    <t>Športové kluby</t>
  </si>
  <si>
    <t>Spolu za podprogram 8.3.</t>
  </si>
  <si>
    <t>8.4.</t>
  </si>
  <si>
    <t>Spolu za podprogram 8.4.</t>
  </si>
  <si>
    <t>Celkom za program 8.</t>
  </si>
  <si>
    <t>9.</t>
  </si>
  <si>
    <t>Šport</t>
  </si>
  <si>
    <t>9.1.</t>
  </si>
  <si>
    <t>Podpora tradície športu v obci</t>
  </si>
  <si>
    <t>Celkom za program 9</t>
  </si>
  <si>
    <t>Prostredie pre život</t>
  </si>
  <si>
    <t>10.1.</t>
  </si>
  <si>
    <t>Verejné osvetlenie</t>
  </si>
  <si>
    <t>Elektrická energia Rastice</t>
  </si>
  <si>
    <t>Elektrická energia Nový Trh</t>
  </si>
  <si>
    <t>Spolu za podprogram 10.1.</t>
  </si>
  <si>
    <t>10.2.</t>
  </si>
  <si>
    <t>Verejná zeleň</t>
  </si>
  <si>
    <t>Zdravotné poistenie ost. ZP</t>
  </si>
  <si>
    <t>Oprava prev.strojov</t>
  </si>
  <si>
    <t>Deratizácia</t>
  </si>
  <si>
    <t>Spolu VZ</t>
  </si>
  <si>
    <t>Elektro</t>
  </si>
  <si>
    <t>Spolu elektro</t>
  </si>
  <si>
    <t>VPP</t>
  </si>
  <si>
    <t>Spolu VPP</t>
  </si>
  <si>
    <t>Spolu za podprogram 10.2.</t>
  </si>
  <si>
    <t>10.3.</t>
  </si>
  <si>
    <t>Údržba budov a ost.nehnut.majetkov obce</t>
  </si>
  <si>
    <t>Revízie</t>
  </si>
  <si>
    <t>Spolu za podprogram 10.3.</t>
  </si>
  <si>
    <t>Celkom za program 10.</t>
  </si>
  <si>
    <t>11.</t>
  </si>
  <si>
    <t>Rozvoj obce a bývanie</t>
  </si>
  <si>
    <t>11.1.</t>
  </si>
  <si>
    <t>Nájomné byty</t>
  </si>
  <si>
    <t>Spolu za podprogram 11.1.</t>
  </si>
  <si>
    <t>11.2.</t>
  </si>
  <si>
    <t>Byty nižšieho štandardu</t>
  </si>
  <si>
    <t>Spolu za podprogram 11.2.</t>
  </si>
  <si>
    <t>11.3.</t>
  </si>
  <si>
    <t>Nákup pozemkov</t>
  </si>
  <si>
    <t>Nákup pozemku</t>
  </si>
  <si>
    <t>Spolu za podprogram 11.3.</t>
  </si>
  <si>
    <t>11.4.</t>
  </si>
  <si>
    <t>Rozvoj obce</t>
  </si>
  <si>
    <t>Materiálové výdavky</t>
  </si>
  <si>
    <t>Geodetické a kartogr.práce</t>
  </si>
  <si>
    <t>Spoločný úrad</t>
  </si>
  <si>
    <t>Právne služby</t>
  </si>
  <si>
    <t>Posudky, štúdie</t>
  </si>
  <si>
    <t>Poplatky a odvody</t>
  </si>
  <si>
    <t>Dane</t>
  </si>
  <si>
    <t>Príspevok cirkvi</t>
  </si>
  <si>
    <t>Spolu za podprogram 11.4.</t>
  </si>
  <si>
    <t>Celkom za program 11.</t>
  </si>
  <si>
    <t>12.</t>
  </si>
  <si>
    <t>Sociálne služby a pomoc</t>
  </si>
  <si>
    <t>12.1.</t>
  </si>
  <si>
    <t>Opatrovateľská služba v byte občana</t>
  </si>
  <si>
    <t>Zdravotné poistenie - VšZP</t>
  </si>
  <si>
    <t>Spolu za podprogram 12.1.</t>
  </si>
  <si>
    <t>12.2.</t>
  </si>
  <si>
    <t>Klub dôchodcov</t>
  </si>
  <si>
    <t>Príspevok</t>
  </si>
  <si>
    <t>Spolu za podprogram 12.2.</t>
  </si>
  <si>
    <t>12.3.</t>
  </si>
  <si>
    <t>Audítorské služby</t>
  </si>
  <si>
    <t>Ošatenie, úprava zvonkajša</t>
  </si>
  <si>
    <t>Jednorazové sociálne dávky</t>
  </si>
  <si>
    <t>Rodinné prídavky</t>
  </si>
  <si>
    <t>Osobitný príjemca</t>
  </si>
  <si>
    <t>Spolu za podprogram 12.3.</t>
  </si>
  <si>
    <t>Celkom za program 12.</t>
  </si>
  <si>
    <t>13.</t>
  </si>
  <si>
    <t>Podporná činnosť - administratíva</t>
  </si>
  <si>
    <t>13.1.</t>
  </si>
  <si>
    <t>Ucelená administratívna agenda OcÚ</t>
  </si>
  <si>
    <t>Interierivé vybavenie</t>
  </si>
  <si>
    <t>Knihy, časopisy, noviny</t>
  </si>
  <si>
    <t>Oprava telekom.techniky</t>
  </si>
  <si>
    <t>Oprava administrat.budovy</t>
  </si>
  <si>
    <t>Spolu za OcÚ</t>
  </si>
  <si>
    <t>Voľby</t>
  </si>
  <si>
    <t>Hovorné</t>
  </si>
  <si>
    <t>Palivo</t>
  </si>
  <si>
    <t>Odmeny členom a zapisov.komisií</t>
  </si>
  <si>
    <t>Odmeny za doručenie, dohody</t>
  </si>
  <si>
    <t>Spolu za voľby</t>
  </si>
  <si>
    <t>Spolu za podprogram 13.1.</t>
  </si>
  <si>
    <t>13.2.</t>
  </si>
  <si>
    <t>Finančná oblasť</t>
  </si>
  <si>
    <t>Splácanie úrokov bank.úveru 9 b.j. 1</t>
  </si>
  <si>
    <t>Splácanie úrokov bank.úveru 9 b.j. 2</t>
  </si>
  <si>
    <t>Splácanie úrokov bank.úveru 16 b.j.</t>
  </si>
  <si>
    <t>Splácanie bankového úveru 9 b.j. 1</t>
  </si>
  <si>
    <t>Splácanie bankového úveru 9 b.j. 2</t>
  </si>
  <si>
    <t>Splácanie bankového úveru 16 b.j.</t>
  </si>
  <si>
    <t>Spolu za podprogram 13.2.</t>
  </si>
  <si>
    <t>Celkom za program 13.</t>
  </si>
  <si>
    <t>Celkové výdavky</t>
  </si>
  <si>
    <t>Bežné výdavky</t>
  </si>
  <si>
    <t>Kapitálové výdavky</t>
  </si>
  <si>
    <t>Finančné operácie</t>
  </si>
  <si>
    <t>Celkom</t>
  </si>
  <si>
    <t>Výdavky obce:</t>
  </si>
  <si>
    <t>7.4.</t>
  </si>
  <si>
    <t>Základná škola slov.</t>
  </si>
  <si>
    <t>Bežné výdavky zo ŠR</t>
  </si>
  <si>
    <t>Bežné výdavky z RO</t>
  </si>
  <si>
    <t>Spolu za podprogram 7.4.</t>
  </si>
  <si>
    <t>7.5.</t>
  </si>
  <si>
    <t>Základná škola s VJM</t>
  </si>
  <si>
    <t>Spolu za podprogram 7.5.</t>
  </si>
  <si>
    <t>7.6.</t>
  </si>
  <si>
    <t>Základná umelecká škola</t>
  </si>
  <si>
    <t>Spolu za podprogram 7.6.</t>
  </si>
  <si>
    <t>Výdavky RO:</t>
  </si>
  <si>
    <t>Názov účtu</t>
  </si>
  <si>
    <t>Daňové príjmy</t>
  </si>
  <si>
    <t>Daň z príjmov fyzickej osoby</t>
  </si>
  <si>
    <t>Výnos dane z príjmov</t>
  </si>
  <si>
    <t>Daň z nehnuteľností</t>
  </si>
  <si>
    <t>Daň z pozemkov FO</t>
  </si>
  <si>
    <t>Nedoplatok dane z pozemkov FO</t>
  </si>
  <si>
    <t>Daň z pozemkov PO</t>
  </si>
  <si>
    <t>Daň zo stavieb FO</t>
  </si>
  <si>
    <t>Nedoplatok dane zo stavieb FO</t>
  </si>
  <si>
    <t>Daň zo stavieb PO</t>
  </si>
  <si>
    <t>Daň z bytov FO</t>
  </si>
  <si>
    <t>Daň z bytov PO</t>
  </si>
  <si>
    <t>Spolu daň z nehnuteľností</t>
  </si>
  <si>
    <t>Dane za špecifické služby</t>
  </si>
  <si>
    <t>Daň za psa</t>
  </si>
  <si>
    <t>Daň za predajné automaty</t>
  </si>
  <si>
    <t>Daň za užívanie verejného priestranstva</t>
  </si>
  <si>
    <t>Daň za komunálne odpady FO</t>
  </si>
  <si>
    <t>Daň za komunálne odpady PO</t>
  </si>
  <si>
    <t>Spolu dane za špecifické služby</t>
  </si>
  <si>
    <t>Celkom daňové príjmy</t>
  </si>
  <si>
    <t>Nedaňové príjmy</t>
  </si>
  <si>
    <t>Príjmy z vlastníctva</t>
  </si>
  <si>
    <t>Z prenajatých pozemkov</t>
  </si>
  <si>
    <t>Z prenajatých budov, priestorov a objektov</t>
  </si>
  <si>
    <t>Z prenajatých budov - VS MKS</t>
  </si>
  <si>
    <t>Z prenajatých budov ZŠ</t>
  </si>
  <si>
    <t>Z prenajatých priestorov ZŠ</t>
  </si>
  <si>
    <t>Z prenajatých bytov ZŠ</t>
  </si>
  <si>
    <t xml:space="preserve">Prenájom 9 b.j. </t>
  </si>
  <si>
    <t>Prenájom - byty NŠ - 12 b.j.</t>
  </si>
  <si>
    <t>Prenájom - byty NŠ - 16 b.j.</t>
  </si>
  <si>
    <t>Prenájom viacúčelového ihriska</t>
  </si>
  <si>
    <t>Spolu príjmy z vlastníctva</t>
  </si>
  <si>
    <t>Administratívne poplatky</t>
  </si>
  <si>
    <t>Správne poplatky</t>
  </si>
  <si>
    <t>Ostatné administratívne poplatky</t>
  </si>
  <si>
    <t>Spolu administratívne poplatky</t>
  </si>
  <si>
    <t>Pokuty, penále</t>
  </si>
  <si>
    <t>Pokuty v blokovom konaní</t>
  </si>
  <si>
    <t>Poplatky z  predaja a služieb</t>
  </si>
  <si>
    <t>Za služby v dome smútku</t>
  </si>
  <si>
    <t>Cintorínsky poplatok</t>
  </si>
  <si>
    <t>Príjem za reláciu v miestnom rozhlase</t>
  </si>
  <si>
    <t>Predaj odpadových nádob</t>
  </si>
  <si>
    <t>Za vývoz fekálie</t>
  </si>
  <si>
    <t>Platba za MŠ I.</t>
  </si>
  <si>
    <t>Platba za MŠ II.</t>
  </si>
  <si>
    <t>Príspevok na ŠD pri ZŠ slov.</t>
  </si>
  <si>
    <t>Príspevok na ŠD pri ZŠ s VJM</t>
  </si>
  <si>
    <t>Stravné - školské zariadenia</t>
  </si>
  <si>
    <t>Stravné - dôchodcovia</t>
  </si>
  <si>
    <t>Stravné zamestnancov</t>
  </si>
  <si>
    <t>Spolu poplatky z predaja a služieb</t>
  </si>
  <si>
    <t>Kapitálové príjmy</t>
  </si>
  <si>
    <t>Predaj pozemkov</t>
  </si>
  <si>
    <t>Spolu kapitálové príjmy</t>
  </si>
  <si>
    <t>Úroky z vkladov</t>
  </si>
  <si>
    <t>Ostatné príjmy</t>
  </si>
  <si>
    <t>Z výťažkov  z lotérií</t>
  </si>
  <si>
    <t>Príjmy z dobropisov</t>
  </si>
  <si>
    <t>Príjmy z dobropisov-Nový Život</t>
  </si>
  <si>
    <t>Z refundácie na prenajaté priestory</t>
  </si>
  <si>
    <t>Z refundácie 9 b.j. 1</t>
  </si>
  <si>
    <t>Z refundácie 9 b.j. 2</t>
  </si>
  <si>
    <t>Z refundácie 12 b.j.</t>
  </si>
  <si>
    <t>Z refundácie 16 b.j.</t>
  </si>
  <si>
    <t>Spolu ostatné príjmy</t>
  </si>
  <si>
    <t>Celkom nedaňové príjmy</t>
  </si>
  <si>
    <t>Granty a transfery</t>
  </si>
  <si>
    <t>Granty</t>
  </si>
  <si>
    <t>Transfery v rámci verejnej správy</t>
  </si>
  <si>
    <t>Transfer prenesená kompetencia-normatíva</t>
  </si>
  <si>
    <t>Asistent učiteľa</t>
  </si>
  <si>
    <t>Na dopravu žiakov</t>
  </si>
  <si>
    <t>Na výchovu a vzdel. SZP</t>
  </si>
  <si>
    <t>Vzdelávacie poukazy</t>
  </si>
  <si>
    <t>Transfer pre originálnu kompetenciu</t>
  </si>
  <si>
    <t>Zo ŠR ZUŠ</t>
  </si>
  <si>
    <t>Dotácia na stravovanie v HN</t>
  </si>
  <si>
    <t>Dotácia na učebné pomôcky</t>
  </si>
  <si>
    <t>ÚPSVaR - VPP</t>
  </si>
  <si>
    <t>Transfer na matričnú činnosť</t>
  </si>
  <si>
    <t>Dotácia na evidenciu obyv.</t>
  </si>
  <si>
    <t>Dotácia na ŽP</t>
  </si>
  <si>
    <t>Dotácia na stavebný poriadok</t>
  </si>
  <si>
    <t>Dotácia na miestne komunikácie</t>
  </si>
  <si>
    <t>Zo ŠR - terénna sociálna práca</t>
  </si>
  <si>
    <t>Transfer od subjektov VS-Spol.úrad</t>
  </si>
  <si>
    <t>Spolu transfery v rámci verejnej správy</t>
  </si>
  <si>
    <t>Kapitálové transfery</t>
  </si>
  <si>
    <t>Spolu kapitálové transfery</t>
  </si>
  <si>
    <t>Celkom granty a transfery</t>
  </si>
  <si>
    <t>Príjmy z finančných transakcií</t>
  </si>
  <si>
    <t>Zostatok prostr. z predch.rokov</t>
  </si>
  <si>
    <t>Zostatok prostr.z predch.rokov školy</t>
  </si>
  <si>
    <t>Spolu zostatky prostr.z prech.rokov</t>
  </si>
  <si>
    <t>Z rezervného fondu obce</t>
  </si>
  <si>
    <t>Celkom príjmy z fin.transakcií</t>
  </si>
  <si>
    <t>Celkové príjmy obce</t>
  </si>
  <si>
    <t>Príjem RO</t>
  </si>
  <si>
    <t>Celkové príjmy obce a RO</t>
  </si>
  <si>
    <t>Povinné zmluvné poistné</t>
  </si>
  <si>
    <t>Mládežnícky klub II.</t>
  </si>
  <si>
    <t>Odvoz všetkých druhov odpadu- zo ŠR</t>
  </si>
  <si>
    <t>Odvoz všetkých druhov odpadu-z RO</t>
  </si>
  <si>
    <t>BOX klub</t>
  </si>
  <si>
    <t>Kolkársky klub</t>
  </si>
  <si>
    <t>FK-muži a dorast</t>
  </si>
  <si>
    <t>FK-mládež</t>
  </si>
  <si>
    <t>Športové kluby-FC ROMA</t>
  </si>
  <si>
    <t>Príspevok Červený Kríž</t>
  </si>
  <si>
    <t>Bežné príjmy</t>
  </si>
  <si>
    <t xml:space="preserve">Príplatky </t>
  </si>
  <si>
    <t>Nákup prac. strojov</t>
  </si>
  <si>
    <t>Odmeny pom.prac.silám</t>
  </si>
  <si>
    <t>Výdavky obce a RO:</t>
  </si>
  <si>
    <t>Zostatok prostr. z fondu opráv</t>
  </si>
  <si>
    <t>Použitie fondu opráv</t>
  </si>
  <si>
    <t>Na učebnice</t>
  </si>
  <si>
    <t>Na poistenie v  nezamestn.</t>
  </si>
  <si>
    <t>MŠ II. Príplatky</t>
  </si>
  <si>
    <t>Všeobecný materiál zo ŠR</t>
  </si>
  <si>
    <t>Poplatky za stočné</t>
  </si>
  <si>
    <t>Rekonštrukcia starej budovy OcÚ</t>
  </si>
  <si>
    <t>Na lyžiarske kurzy</t>
  </si>
  <si>
    <t>Na školu v prírode</t>
  </si>
  <si>
    <t>Uloženie a likvidácia odpadu - RO</t>
  </si>
  <si>
    <t>Uloženie a likvidácia odopadu - Rec.fond</t>
  </si>
  <si>
    <t>Vlastné zdroje ZUŠ</t>
  </si>
  <si>
    <t>Bežné výdavky z RO na opravy</t>
  </si>
  <si>
    <t>Prevádzkové stroje</t>
  </si>
  <si>
    <t>Z náhrad z poistného plnenia</t>
  </si>
  <si>
    <t>Z vratiek</t>
  </si>
  <si>
    <t>Z prenajatých priestorov ZŠ slov.</t>
  </si>
  <si>
    <t>Ostatné zdravotné poistenie</t>
  </si>
  <si>
    <t>Oprava budov, objektov</t>
  </si>
  <si>
    <t>Rekonštrukcia ciest - z RF</t>
  </si>
  <si>
    <t>Rekonštrukcia dvora KD I. - z RF</t>
  </si>
  <si>
    <t>Softvér</t>
  </si>
  <si>
    <t>Komunikačná infraštruktúra /internet/</t>
  </si>
  <si>
    <t>Palivá ako zdroj energie</t>
  </si>
  <si>
    <t>Transfer mimo verejnej správy</t>
  </si>
  <si>
    <t>MŠ I. internet</t>
  </si>
  <si>
    <t>MŠ II. Internet</t>
  </si>
  <si>
    <t>Internet</t>
  </si>
  <si>
    <t>12.4.</t>
  </si>
  <si>
    <t>Spolu za podprogram 12.4.</t>
  </si>
  <si>
    <t>výdavky</t>
  </si>
  <si>
    <t>príjmy</t>
  </si>
  <si>
    <t>spolu</t>
  </si>
  <si>
    <t>rozdiel</t>
  </si>
  <si>
    <t>Vlastivedný dom</t>
  </si>
  <si>
    <t>Rekonštrukcia pož. Auta</t>
  </si>
  <si>
    <t>Rekonštrukcia bytoviek - poštová</t>
  </si>
  <si>
    <t>Rekonštrukcia dvora klub dôch</t>
  </si>
  <si>
    <t>iskolák</t>
  </si>
  <si>
    <t>rozvoj obce vš služby</t>
  </si>
  <si>
    <t>oprava údržba budov obce</t>
  </si>
  <si>
    <t>červený kríž</t>
  </si>
  <si>
    <t>mini tini</t>
  </si>
  <si>
    <t>Rezerva fond 420 000€ + tento rok</t>
  </si>
  <si>
    <t>Z prenajatých strojov</t>
  </si>
  <si>
    <t>Za stravné - potraviny</t>
  </si>
  <si>
    <t xml:space="preserve">Dopravné značky </t>
  </si>
  <si>
    <t>Vrátené finančné zábezpeky</t>
  </si>
  <si>
    <t>Provízia na stravné lístky</t>
  </si>
  <si>
    <t>Rekonštrukcia požiarnej zbrojnice-ŠR</t>
  </si>
  <si>
    <t>Rekonštrukcia požiarnej zbrojnice-RO</t>
  </si>
  <si>
    <t>MŠ I. rekonštrukcia - zahraničný grant</t>
  </si>
  <si>
    <t>Potraviny</t>
  </si>
  <si>
    <t>Oprava strojov</t>
  </si>
  <si>
    <t>Zostatok prostr. predch. obdobia</t>
  </si>
  <si>
    <t>Rekreačný poukaz</t>
  </si>
  <si>
    <t>Prijaté finančné zábezpeky</t>
  </si>
  <si>
    <t>Rekonštrukcia cesty - Veterná ulica - z FR</t>
  </si>
  <si>
    <t>Rekonštrukcia cesty - Cintorínska ulica - z RF</t>
  </si>
  <si>
    <t>Športový klub FCR</t>
  </si>
  <si>
    <t>Príspevok- Spoločnosťou cestou s RK</t>
  </si>
  <si>
    <t>Rekonštrukcia budoby KD II. z RF</t>
  </si>
  <si>
    <t>Kapitálové výdavky z RO z RF</t>
  </si>
  <si>
    <t>Prípravná a projektová dokumentácia z RF</t>
  </si>
  <si>
    <t>Schválený rozpočet 2019</t>
  </si>
  <si>
    <t>Dotácia na stravovanie MŠ</t>
  </si>
  <si>
    <t>Voľby prezidenta</t>
  </si>
  <si>
    <t>Voľby do EP</t>
  </si>
  <si>
    <t>Zdravotné poistenie-VšZP</t>
  </si>
  <si>
    <t>MŠ I. rekonštrukcia a modernizácia z RO</t>
  </si>
  <si>
    <t>Vybavenie pohrebu v hmotnej núdzi</t>
  </si>
  <si>
    <t>Upravený rozpočet 2019</t>
  </si>
  <si>
    <t>Oplotenie židovského cintorína z RF</t>
  </si>
  <si>
    <t>Nákup traktora z RF</t>
  </si>
  <si>
    <t>Rekonštrukcia verejného osvetlenia z RF</t>
  </si>
  <si>
    <t>Na odchodné</t>
  </si>
  <si>
    <t>MŠ II. odmeny</t>
  </si>
  <si>
    <t xml:space="preserve">Zdravotné poistenie </t>
  </si>
  <si>
    <t>Preddavky na kultúrne podujatia</t>
  </si>
  <si>
    <t>Oporava prev. Strojov</t>
  </si>
  <si>
    <t>Pokuty</t>
  </si>
  <si>
    <t>Nákup budov, objektov</t>
  </si>
  <si>
    <t>Oplotenie - Krajná cesta - RF</t>
  </si>
  <si>
    <t>Oplotenie - Krajná cesta - peňažný dar</t>
  </si>
  <si>
    <t xml:space="preserve">Kapitálové výdavky z RO </t>
  </si>
  <si>
    <t>Kapitálový grant na oplotenie Krajnej cesty</t>
  </si>
  <si>
    <t>Bežné výdavky-nadácia COOP Jednota</t>
  </si>
  <si>
    <t>Nákup prevádzkových strojov</t>
  </si>
  <si>
    <t>Cestovné vl. zamestnancom</t>
  </si>
  <si>
    <t xml:space="preserve">                                              Plnenie rozpočtu k 31.12.2019</t>
  </si>
  <si>
    <t>Plnenie k 31.12.2019</t>
  </si>
  <si>
    <t xml:space="preserve">Zo ŠR - asistentky MŠ </t>
  </si>
  <si>
    <t>Transfer zo ŠR</t>
  </si>
  <si>
    <t xml:space="preserve">                                                      Čerpanie rozpočtu k 31.12.2019</t>
  </si>
  <si>
    <t>Čerpanie k 31.12.2019</t>
  </si>
  <si>
    <t>Spolu obecná polícia</t>
  </si>
  <si>
    <t>MOPS</t>
  </si>
  <si>
    <t>Rozhlasová ústredňa</t>
  </si>
  <si>
    <t>Spolu MOPS</t>
  </si>
  <si>
    <t>Rekonštrukcia parkovísk</t>
  </si>
  <si>
    <t xml:space="preserve">Rekonštrukcia cesty - Cintorínska ulica </t>
  </si>
  <si>
    <t>Asistenti MŠ I.</t>
  </si>
  <si>
    <t>Poistné do ost. ZP</t>
  </si>
  <si>
    <t>Spolu asistenti MŠ I.</t>
  </si>
  <si>
    <t>MŠ II. cestovné</t>
  </si>
  <si>
    <t>Asistenti MŠ II.</t>
  </si>
  <si>
    <t>Spolu asistenti MŠ II.</t>
  </si>
  <si>
    <t>Poistné do VšZP</t>
  </si>
  <si>
    <t>Príspevok na strav. detí zo ŠR</t>
  </si>
  <si>
    <t>Príspevok na strav. detí z RO</t>
  </si>
  <si>
    <t>Príspevok na strav. Detí - zo 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</si>
</sst>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3" fillId="0" borderId="2" xfId="0" applyFont="1" applyBorder="1"/>
    <xf numFmtId="0" fontId="1" fillId="2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5" fillId="0" borderId="1" xfId="0" applyFont="1" applyBorder="1"/>
    <xf numFmtId="0" fontId="0" fillId="5" borderId="1" xfId="0" applyFont="1" applyFill="1" applyBorder="1"/>
    <xf numFmtId="0" fontId="5" fillId="5" borderId="1" xfId="0" applyFont="1" applyFill="1" applyBorder="1"/>
    <xf numFmtId="0" fontId="3" fillId="6" borderId="1" xfId="0" applyFont="1" applyFill="1" applyBorder="1"/>
    <xf numFmtId="0" fontId="4" fillId="0" borderId="1" xfId="0" applyFont="1" applyBorder="1"/>
    <xf numFmtId="0" fontId="4" fillId="7" borderId="1" xfId="0" applyFont="1" applyFill="1" applyBorder="1"/>
    <xf numFmtId="0" fontId="4" fillId="4" borderId="1" xfId="0" applyFont="1" applyFill="1" applyBorder="1"/>
    <xf numFmtId="0" fontId="4" fillId="6" borderId="1" xfId="0" applyFont="1" applyFill="1" applyBorder="1"/>
    <xf numFmtId="0" fontId="1" fillId="0" borderId="0" xfId="0" applyFont="1"/>
    <xf numFmtId="0" fontId="3" fillId="5" borderId="1" xfId="0" applyFont="1" applyFill="1" applyBorder="1"/>
    <xf numFmtId="0" fontId="5" fillId="2" borderId="1" xfId="0" applyFont="1" applyFill="1" applyBorder="1"/>
    <xf numFmtId="0" fontId="5" fillId="8" borderId="1" xfId="0" applyFont="1" applyFill="1" applyBorder="1"/>
    <xf numFmtId="0" fontId="1" fillId="9" borderId="1" xfId="0" applyFont="1" applyFill="1" applyBorder="1"/>
    <xf numFmtId="0" fontId="0" fillId="8" borderId="1" xfId="0" applyFill="1" applyBorder="1"/>
    <xf numFmtId="0" fontId="1" fillId="0" borderId="1" xfId="0" applyFont="1" applyBorder="1" applyAlignment="1">
      <alignment horizontal="left"/>
    </xf>
    <xf numFmtId="0" fontId="1" fillId="10" borderId="1" xfId="0" applyFont="1" applyFill="1" applyBorder="1"/>
    <xf numFmtId="0" fontId="1" fillId="8" borderId="1" xfId="0" applyFont="1" applyFill="1" applyBorder="1"/>
    <xf numFmtId="0" fontId="1" fillId="7" borderId="1" xfId="0" applyFont="1" applyFill="1" applyBorder="1"/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/>
    <xf numFmtId="0" fontId="3" fillId="0" borderId="3" xfId="0" applyFont="1" applyBorder="1"/>
    <xf numFmtId="0" fontId="5" fillId="2" borderId="3" xfId="0" applyFont="1" applyFill="1" applyBorder="1"/>
    <xf numFmtId="0" fontId="3" fillId="4" borderId="3" xfId="0" applyFont="1" applyFill="1" applyBorder="1"/>
    <xf numFmtId="0" fontId="3" fillId="2" borderId="3" xfId="0" applyFont="1" applyFill="1" applyBorder="1"/>
    <xf numFmtId="0" fontId="1" fillId="5" borderId="3" xfId="0" applyFont="1" applyFill="1" applyBorder="1"/>
    <xf numFmtId="0" fontId="5" fillId="5" borderId="3" xfId="0" applyFont="1" applyFill="1" applyBorder="1"/>
    <xf numFmtId="0" fontId="3" fillId="6" borderId="3" xfId="0" applyFont="1" applyFill="1" applyBorder="1"/>
    <xf numFmtId="0" fontId="5" fillId="8" borderId="3" xfId="0" applyFont="1" applyFill="1" applyBorder="1"/>
    <xf numFmtId="0" fontId="1" fillId="9" borderId="3" xfId="0" applyFont="1" applyFill="1" applyBorder="1"/>
    <xf numFmtId="0" fontId="0" fillId="8" borderId="3" xfId="0" applyFill="1" applyBorder="1"/>
    <xf numFmtId="0" fontId="2" fillId="0" borderId="1" xfId="0" applyFont="1" applyBorder="1" applyAlignment="1">
      <alignment vertical="top"/>
    </xf>
    <xf numFmtId="1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3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4" fillId="10" borderId="1" xfId="0" applyFont="1" applyFill="1" applyBorder="1"/>
    <xf numFmtId="0" fontId="4" fillId="8" borderId="1" xfId="0" applyFont="1" applyFill="1" applyBorder="1"/>
    <xf numFmtId="0" fontId="3" fillId="0" borderId="4" xfId="0" applyFont="1" applyBorder="1"/>
    <xf numFmtId="0" fontId="1" fillId="11" borderId="1" xfId="0" applyFont="1" applyFill="1" applyBorder="1"/>
    <xf numFmtId="0" fontId="3" fillId="0" borderId="0" xfId="0" applyFont="1" applyFill="1" applyBorder="1"/>
    <xf numFmtId="0" fontId="0" fillId="0" borderId="0" xfId="0" applyFill="1"/>
    <xf numFmtId="0" fontId="3" fillId="4" borderId="2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0" borderId="0" xfId="0" applyFill="1" applyBorder="1"/>
    <xf numFmtId="0" fontId="0" fillId="4" borderId="0" xfId="0" applyFill="1" applyBorder="1"/>
    <xf numFmtId="0" fontId="3" fillId="4" borderId="0" xfId="0" applyFont="1" applyFill="1" applyBorder="1"/>
    <xf numFmtId="0" fontId="5" fillId="5" borderId="0" xfId="0" applyFont="1" applyFill="1" applyBorder="1"/>
    <xf numFmtId="0" fontId="0" fillId="0" borderId="1" xfId="0" applyFont="1" applyBorder="1"/>
    <xf numFmtId="0" fontId="3" fillId="5" borderId="0" xfId="0" applyFont="1" applyFill="1" applyBorder="1"/>
    <xf numFmtId="0" fontId="6" fillId="5" borderId="0" xfId="0" applyFont="1" applyFill="1" applyBorder="1"/>
    <xf numFmtId="0" fontId="0" fillId="0" borderId="0" xfId="0" applyBorder="1"/>
    <xf numFmtId="0" fontId="3" fillId="0" borderId="5" xfId="0" applyFont="1" applyBorder="1"/>
    <xf numFmtId="0" fontId="1" fillId="11" borderId="3" xfId="0" applyFont="1" applyFill="1" applyBorder="1"/>
    <xf numFmtId="0" fontId="0" fillId="11" borderId="1" xfId="0" applyFill="1" applyBorder="1"/>
    <xf numFmtId="0" fontId="0" fillId="11" borderId="3" xfId="0" applyFill="1" applyBorder="1"/>
    <xf numFmtId="0" fontId="4" fillId="5" borderId="1" xfId="0" applyFont="1" applyFill="1" applyBorder="1"/>
    <xf numFmtId="0" fontId="4" fillId="12" borderId="1" xfId="0" applyFont="1" applyFill="1" applyBorder="1"/>
    <xf numFmtId="0" fontId="1" fillId="13" borderId="1" xfId="0" applyFont="1" applyFill="1" applyBorder="1"/>
    <xf numFmtId="0" fontId="1" fillId="13" borderId="3" xfId="0" applyFont="1" applyFill="1" applyBorder="1"/>
    <xf numFmtId="0" fontId="1" fillId="12" borderId="1" xfId="0" applyFont="1" applyFill="1" applyBorder="1"/>
    <xf numFmtId="0" fontId="1" fillId="12" borderId="3" xfId="0" applyFont="1" applyFill="1" applyBorder="1"/>
    <xf numFmtId="0" fontId="5" fillId="10" borderId="1" xfId="0" applyFont="1" applyFill="1" applyBorder="1"/>
    <xf numFmtId="0" fontId="5" fillId="10" borderId="3" xfId="0" applyFont="1" applyFill="1" applyBorder="1"/>
    <xf numFmtId="0" fontId="0" fillId="10" borderId="1" xfId="0" applyFill="1" applyBorder="1"/>
    <xf numFmtId="0" fontId="0" fillId="10" borderId="3" xfId="0" applyFill="1" applyBorder="1"/>
    <xf numFmtId="2" fontId="1" fillId="9" borderId="3" xfId="0" applyNumberFormat="1" applyFont="1" applyFill="1" applyBorder="1"/>
    <xf numFmtId="2" fontId="1" fillId="12" borderId="3" xfId="0" applyNumberFormat="1" applyFont="1" applyFill="1" applyBorder="1"/>
    <xf numFmtId="2" fontId="1" fillId="13" borderId="1" xfId="0" applyNumberFormat="1" applyFont="1" applyFill="1" applyBorder="1"/>
    <xf numFmtId="1" fontId="3" fillId="6" borderId="3" xfId="0" applyNumberFormat="1" applyFont="1" applyFill="1" applyBorder="1"/>
    <xf numFmtId="2" fontId="5" fillId="2" borderId="3" xfId="0" applyNumberFormat="1" applyFont="1" applyFill="1" applyBorder="1"/>
    <xf numFmtId="2" fontId="0" fillId="11" borderId="3" xfId="0" applyNumberFormat="1" applyFill="1" applyBorder="1"/>
    <xf numFmtId="2" fontId="4" fillId="4" borderId="1" xfId="0" applyNumberFormat="1" applyFont="1" applyFill="1" applyBorder="1"/>
    <xf numFmtId="2" fontId="4" fillId="7" borderId="1" xfId="0" applyNumberFormat="1" applyFont="1" applyFill="1" applyBorder="1"/>
    <xf numFmtId="2" fontId="4" fillId="10" borderId="1" xfId="0" applyNumberFormat="1" applyFont="1" applyFill="1" applyBorder="1"/>
    <xf numFmtId="164" fontId="0" fillId="0" borderId="0" xfId="0" applyNumberForma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7"/>
  <sheetViews>
    <sheetView tabSelected="1" topLeftCell="A780" zoomScaleNormal="100" workbookViewId="0">
      <selection activeCell="I782" sqref="I782"/>
    </sheetView>
  </sheetViews>
  <sheetFormatPr defaultRowHeight="15" x14ac:dyDescent="0.25"/>
  <cols>
    <col min="1" max="1" width="6.28515625" customWidth="1"/>
    <col min="2" max="2" width="38.28515625" customWidth="1"/>
    <col min="3" max="5" width="12.7109375" customWidth="1"/>
    <col min="6" max="6" width="11.7109375" customWidth="1"/>
    <col min="7" max="7" width="11.140625" customWidth="1"/>
    <col min="8" max="8" width="11.5703125" bestFit="1" customWidth="1"/>
  </cols>
  <sheetData>
    <row r="1" spans="1:5" x14ac:dyDescent="0.25">
      <c r="B1" t="s">
        <v>555</v>
      </c>
    </row>
    <row r="3" spans="1:5" ht="22.5" x14ac:dyDescent="0.25">
      <c r="A3" s="42" t="s">
        <v>0</v>
      </c>
      <c r="B3" s="1"/>
      <c r="C3" s="46" t="s">
        <v>526</v>
      </c>
      <c r="D3" s="46" t="s">
        <v>533</v>
      </c>
      <c r="E3" s="46" t="s">
        <v>556</v>
      </c>
    </row>
    <row r="4" spans="1:5" x14ac:dyDescent="0.25">
      <c r="A4" s="4" t="s">
        <v>33</v>
      </c>
      <c r="B4" s="4" t="s">
        <v>34</v>
      </c>
      <c r="C4" s="2"/>
      <c r="D4" s="2"/>
      <c r="E4" s="2"/>
    </row>
    <row r="5" spans="1:5" x14ac:dyDescent="0.25">
      <c r="A5" s="4" t="s">
        <v>1</v>
      </c>
      <c r="B5" s="4" t="s">
        <v>18</v>
      </c>
      <c r="C5" s="2"/>
      <c r="D5" s="2"/>
      <c r="E5" s="2"/>
    </row>
    <row r="6" spans="1:5" x14ac:dyDescent="0.25">
      <c r="A6" s="3"/>
      <c r="B6" s="3" t="s">
        <v>2</v>
      </c>
      <c r="C6" s="3">
        <v>46400</v>
      </c>
      <c r="D6" s="3">
        <v>46400</v>
      </c>
      <c r="E6" s="3">
        <v>46685.42</v>
      </c>
    </row>
    <row r="7" spans="1:5" x14ac:dyDescent="0.25">
      <c r="A7" s="3"/>
      <c r="B7" s="3" t="s">
        <v>530</v>
      </c>
      <c r="C7" s="3">
        <v>0</v>
      </c>
      <c r="D7" s="3">
        <v>3190</v>
      </c>
      <c r="E7" s="3">
        <v>4624.71</v>
      </c>
    </row>
    <row r="8" spans="1:5" x14ac:dyDescent="0.25">
      <c r="A8" s="3"/>
      <c r="B8" s="3" t="s">
        <v>100</v>
      </c>
      <c r="C8" s="3">
        <v>4640</v>
      </c>
      <c r="D8" s="3">
        <v>1450</v>
      </c>
      <c r="E8" s="3">
        <v>1449.3</v>
      </c>
    </row>
    <row r="9" spans="1:5" x14ac:dyDescent="0.25">
      <c r="A9" s="3"/>
      <c r="B9" s="3" t="s">
        <v>4</v>
      </c>
      <c r="C9" s="3">
        <v>845</v>
      </c>
      <c r="D9" s="3">
        <v>845</v>
      </c>
      <c r="E9" s="3">
        <v>664.72</v>
      </c>
    </row>
    <row r="10" spans="1:5" x14ac:dyDescent="0.25">
      <c r="A10" s="3"/>
      <c r="B10" s="3" t="s">
        <v>5</v>
      </c>
      <c r="C10" s="3">
        <v>8445</v>
      </c>
      <c r="D10" s="3">
        <v>8445</v>
      </c>
      <c r="E10" s="3">
        <v>6647.59</v>
      </c>
    </row>
    <row r="11" spans="1:5" x14ac:dyDescent="0.25">
      <c r="A11" s="3"/>
      <c r="B11" s="3" t="s">
        <v>6</v>
      </c>
      <c r="C11" s="3">
        <v>485</v>
      </c>
      <c r="D11" s="3">
        <v>485</v>
      </c>
      <c r="E11" s="3">
        <v>485.66</v>
      </c>
    </row>
    <row r="12" spans="1:5" x14ac:dyDescent="0.25">
      <c r="A12" s="3"/>
      <c r="B12" s="3" t="s">
        <v>7</v>
      </c>
      <c r="C12" s="3">
        <v>1810</v>
      </c>
      <c r="D12" s="3">
        <v>1810</v>
      </c>
      <c r="E12" s="3">
        <v>1424.47</v>
      </c>
    </row>
    <row r="13" spans="1:5" x14ac:dyDescent="0.25">
      <c r="A13" s="3"/>
      <c r="B13" s="3" t="s">
        <v>8</v>
      </c>
      <c r="C13" s="3">
        <v>605</v>
      </c>
      <c r="D13" s="3">
        <v>605</v>
      </c>
      <c r="E13" s="3">
        <v>474.81</v>
      </c>
    </row>
    <row r="14" spans="1:5" x14ac:dyDescent="0.25">
      <c r="A14" s="3"/>
      <c r="B14" s="3" t="s">
        <v>9</v>
      </c>
      <c r="C14" s="3">
        <v>2870</v>
      </c>
      <c r="D14" s="3">
        <v>2870</v>
      </c>
      <c r="E14" s="3">
        <v>2255.41</v>
      </c>
    </row>
    <row r="15" spans="1:5" x14ac:dyDescent="0.25">
      <c r="A15" s="3"/>
      <c r="B15" s="3" t="s">
        <v>73</v>
      </c>
      <c r="C15" s="3">
        <v>600</v>
      </c>
      <c r="D15" s="3">
        <v>600</v>
      </c>
      <c r="E15" s="3">
        <v>26.29</v>
      </c>
    </row>
    <row r="16" spans="1:5" x14ac:dyDescent="0.25">
      <c r="A16" s="3"/>
      <c r="B16" s="3" t="s">
        <v>271</v>
      </c>
      <c r="C16" s="3">
        <v>1000</v>
      </c>
      <c r="D16" s="3">
        <v>1000</v>
      </c>
      <c r="E16" s="3">
        <v>0</v>
      </c>
    </row>
    <row r="17" spans="1:5" x14ac:dyDescent="0.25">
      <c r="A17" s="3"/>
      <c r="B17" s="3" t="s">
        <v>10</v>
      </c>
      <c r="C17" s="3">
        <v>800</v>
      </c>
      <c r="D17" s="3">
        <v>800</v>
      </c>
      <c r="E17" s="3">
        <v>1134.8900000000001</v>
      </c>
    </row>
    <row r="18" spans="1:5" x14ac:dyDescent="0.25">
      <c r="A18" s="3"/>
      <c r="B18" s="3" t="s">
        <v>11</v>
      </c>
      <c r="C18" s="3">
        <v>0</v>
      </c>
      <c r="D18" s="3">
        <v>0</v>
      </c>
      <c r="E18" s="3"/>
    </row>
    <row r="19" spans="1:5" x14ac:dyDescent="0.25">
      <c r="A19" s="3"/>
      <c r="B19" s="3" t="s">
        <v>12</v>
      </c>
      <c r="C19" s="3">
        <v>1500</v>
      </c>
      <c r="D19" s="3">
        <v>1500</v>
      </c>
      <c r="E19" s="3">
        <v>2785.48</v>
      </c>
    </row>
    <row r="20" spans="1:5" x14ac:dyDescent="0.25">
      <c r="A20" s="3"/>
      <c r="B20" s="3" t="s">
        <v>13</v>
      </c>
      <c r="C20" s="3">
        <v>1300</v>
      </c>
      <c r="D20" s="3">
        <v>300</v>
      </c>
      <c r="E20" s="3">
        <v>469.03</v>
      </c>
    </row>
    <row r="21" spans="1:5" x14ac:dyDescent="0.25">
      <c r="A21" s="3"/>
      <c r="B21" s="3" t="s">
        <v>14</v>
      </c>
      <c r="C21" s="3">
        <v>700</v>
      </c>
      <c r="D21" s="3">
        <v>700</v>
      </c>
      <c r="E21" s="3">
        <v>0</v>
      </c>
    </row>
    <row r="22" spans="1:5" x14ac:dyDescent="0.25">
      <c r="A22" s="3"/>
      <c r="B22" s="3" t="s">
        <v>15</v>
      </c>
      <c r="C22" s="3">
        <v>50</v>
      </c>
      <c r="D22" s="3">
        <v>50</v>
      </c>
      <c r="E22" s="3">
        <v>3</v>
      </c>
    </row>
    <row r="23" spans="1:5" x14ac:dyDescent="0.25">
      <c r="A23" s="3"/>
      <c r="B23" s="3" t="s">
        <v>16</v>
      </c>
      <c r="C23" s="3">
        <v>0</v>
      </c>
      <c r="D23" s="3">
        <v>0</v>
      </c>
      <c r="E23" s="3">
        <v>20</v>
      </c>
    </row>
    <row r="24" spans="1:5" x14ac:dyDescent="0.25">
      <c r="A24" s="3"/>
      <c r="B24" s="3" t="s">
        <v>17</v>
      </c>
      <c r="C24" s="3">
        <v>600</v>
      </c>
      <c r="D24" s="3">
        <v>600</v>
      </c>
      <c r="E24" s="3">
        <v>547.20000000000005</v>
      </c>
    </row>
    <row r="25" spans="1:5" x14ac:dyDescent="0.25">
      <c r="A25" s="3"/>
      <c r="B25" s="3" t="s">
        <v>22</v>
      </c>
      <c r="C25" s="3">
        <v>640</v>
      </c>
      <c r="D25" s="3">
        <v>640</v>
      </c>
      <c r="E25" s="3">
        <v>665.23</v>
      </c>
    </row>
    <row r="26" spans="1:5" x14ac:dyDescent="0.25">
      <c r="A26" s="3"/>
      <c r="B26" s="3" t="s">
        <v>215</v>
      </c>
      <c r="C26" s="3">
        <v>14050</v>
      </c>
      <c r="D26" s="3">
        <v>14050</v>
      </c>
      <c r="E26" s="3">
        <v>14028.68</v>
      </c>
    </row>
    <row r="27" spans="1:5" x14ac:dyDescent="0.25">
      <c r="A27" s="3"/>
      <c r="B27" s="3" t="s">
        <v>517</v>
      </c>
      <c r="C27" s="3">
        <v>275</v>
      </c>
      <c r="D27" s="3">
        <v>275</v>
      </c>
      <c r="E27" s="3">
        <v>0</v>
      </c>
    </row>
    <row r="28" spans="1:5" x14ac:dyDescent="0.25">
      <c r="A28" s="3"/>
      <c r="B28" s="6" t="s">
        <v>36</v>
      </c>
      <c r="C28" s="6">
        <f>SUM(C6:C27)</f>
        <v>87615</v>
      </c>
      <c r="D28" s="6">
        <f>SUM(D6:D27)</f>
        <v>86615</v>
      </c>
      <c r="E28" s="6">
        <f>SUM(E6:E27)</f>
        <v>84391.890000000014</v>
      </c>
    </row>
    <row r="29" spans="1:5" x14ac:dyDescent="0.25">
      <c r="A29" s="4" t="s">
        <v>19</v>
      </c>
      <c r="B29" s="4" t="s">
        <v>20</v>
      </c>
      <c r="C29" s="3"/>
      <c r="D29" s="3"/>
      <c r="E29" s="3"/>
    </row>
    <row r="30" spans="1:5" x14ac:dyDescent="0.25">
      <c r="A30" s="3"/>
      <c r="B30" s="3" t="s">
        <v>2</v>
      </c>
      <c r="C30" s="3">
        <v>6100</v>
      </c>
      <c r="D30" s="3">
        <v>5634</v>
      </c>
      <c r="E30" s="3">
        <v>5039.01</v>
      </c>
    </row>
    <row r="31" spans="1:5" x14ac:dyDescent="0.25">
      <c r="A31" s="3"/>
      <c r="B31" s="3" t="s">
        <v>70</v>
      </c>
      <c r="C31" s="3">
        <v>70</v>
      </c>
      <c r="D31" s="3">
        <v>70</v>
      </c>
      <c r="E31" s="3">
        <v>390</v>
      </c>
    </row>
    <row r="32" spans="1:5" x14ac:dyDescent="0.25">
      <c r="A32" s="5"/>
      <c r="B32" s="5" t="s">
        <v>3</v>
      </c>
      <c r="C32" s="3">
        <v>0</v>
      </c>
      <c r="D32" s="3">
        <v>766</v>
      </c>
      <c r="E32" s="3">
        <v>765.9</v>
      </c>
    </row>
    <row r="33" spans="1:5" x14ac:dyDescent="0.25">
      <c r="A33" s="5"/>
      <c r="B33" s="5" t="s">
        <v>21</v>
      </c>
      <c r="C33" s="3">
        <v>670</v>
      </c>
      <c r="D33" s="3">
        <v>670</v>
      </c>
      <c r="E33" s="3">
        <v>589.47</v>
      </c>
    </row>
    <row r="34" spans="1:5" x14ac:dyDescent="0.25">
      <c r="A34" s="3"/>
      <c r="B34" s="3" t="s">
        <v>4</v>
      </c>
      <c r="C34" s="3">
        <v>93</v>
      </c>
      <c r="D34" s="3">
        <v>93</v>
      </c>
      <c r="E34" s="3">
        <v>201.99</v>
      </c>
    </row>
    <row r="35" spans="1:5" x14ac:dyDescent="0.25">
      <c r="A35" s="3"/>
      <c r="B35" s="3" t="s">
        <v>5</v>
      </c>
      <c r="C35" s="3">
        <v>930</v>
      </c>
      <c r="D35" s="3">
        <v>930</v>
      </c>
      <c r="E35" s="3">
        <v>825.25</v>
      </c>
    </row>
    <row r="36" spans="1:5" x14ac:dyDescent="0.25">
      <c r="A36" s="3"/>
      <c r="B36" s="3" t="s">
        <v>6</v>
      </c>
      <c r="C36" s="3">
        <v>55</v>
      </c>
      <c r="D36" s="3">
        <v>55</v>
      </c>
      <c r="E36" s="3">
        <v>47.13</v>
      </c>
    </row>
    <row r="37" spans="1:5" x14ac:dyDescent="0.25">
      <c r="A37" s="3"/>
      <c r="B37" s="3" t="s">
        <v>7</v>
      </c>
      <c r="C37" s="3">
        <v>200</v>
      </c>
      <c r="D37" s="3">
        <v>200</v>
      </c>
      <c r="E37" s="3">
        <v>176.8</v>
      </c>
    </row>
    <row r="38" spans="1:5" x14ac:dyDescent="0.25">
      <c r="A38" s="3"/>
      <c r="B38" s="3" t="s">
        <v>8</v>
      </c>
      <c r="C38" s="3">
        <v>70</v>
      </c>
      <c r="D38" s="3">
        <v>70</v>
      </c>
      <c r="E38" s="3">
        <v>58.9</v>
      </c>
    </row>
    <row r="39" spans="1:5" x14ac:dyDescent="0.25">
      <c r="A39" s="3"/>
      <c r="B39" s="3" t="s">
        <v>9</v>
      </c>
      <c r="C39" s="3">
        <v>320</v>
      </c>
      <c r="D39" s="3">
        <v>320</v>
      </c>
      <c r="E39" s="3">
        <v>279.95999999999998</v>
      </c>
    </row>
    <row r="40" spans="1:5" x14ac:dyDescent="0.25">
      <c r="A40" s="3"/>
      <c r="B40" s="3" t="s">
        <v>97</v>
      </c>
      <c r="C40" s="3">
        <v>0</v>
      </c>
      <c r="D40" s="3">
        <v>0</v>
      </c>
      <c r="E40" s="3">
        <v>18.2</v>
      </c>
    </row>
    <row r="41" spans="1:5" x14ac:dyDescent="0.25">
      <c r="A41" s="3"/>
      <c r="B41" s="3" t="s">
        <v>16</v>
      </c>
      <c r="C41" s="3">
        <v>0</v>
      </c>
      <c r="D41" s="3">
        <v>0</v>
      </c>
      <c r="E41" s="3">
        <v>24</v>
      </c>
    </row>
    <row r="42" spans="1:5" x14ac:dyDescent="0.25">
      <c r="A42" s="3"/>
      <c r="B42" s="3" t="s">
        <v>17</v>
      </c>
      <c r="C42" s="3">
        <v>125</v>
      </c>
      <c r="D42" s="3">
        <v>125</v>
      </c>
      <c r="E42" s="3">
        <v>79.2</v>
      </c>
    </row>
    <row r="43" spans="1:5" x14ac:dyDescent="0.25">
      <c r="A43" s="3"/>
      <c r="B43" s="3" t="s">
        <v>22</v>
      </c>
      <c r="C43" s="3">
        <v>95</v>
      </c>
      <c r="D43" s="3">
        <v>95</v>
      </c>
      <c r="E43" s="3">
        <v>77.599999999999994</v>
      </c>
    </row>
    <row r="44" spans="1:5" x14ac:dyDescent="0.25">
      <c r="A44" s="3"/>
      <c r="B44" s="3" t="s">
        <v>517</v>
      </c>
      <c r="C44" s="3">
        <v>83</v>
      </c>
      <c r="D44" s="3">
        <v>83</v>
      </c>
      <c r="E44" s="3">
        <v>0</v>
      </c>
    </row>
    <row r="45" spans="1:5" x14ac:dyDescent="0.25">
      <c r="A45" s="3"/>
      <c r="B45" s="6" t="s">
        <v>37</v>
      </c>
      <c r="C45" s="6">
        <f>SUM(C30:C44)</f>
        <v>8811</v>
      </c>
      <c r="D45" s="6">
        <f>SUM(D30:D44)</f>
        <v>9111</v>
      </c>
      <c r="E45" s="6">
        <f>SUM(E30:E44)</f>
        <v>8573.4100000000017</v>
      </c>
    </row>
    <row r="46" spans="1:5" x14ac:dyDescent="0.25">
      <c r="A46" s="4" t="s">
        <v>23</v>
      </c>
      <c r="B46" s="4" t="s">
        <v>24</v>
      </c>
      <c r="C46" s="3"/>
      <c r="D46" s="3"/>
      <c r="E46" s="3"/>
    </row>
    <row r="47" spans="1:5" x14ac:dyDescent="0.25">
      <c r="A47" s="3"/>
      <c r="B47" s="3" t="s">
        <v>292</v>
      </c>
      <c r="C47" s="3">
        <v>2500</v>
      </c>
      <c r="D47" s="3">
        <v>2640</v>
      </c>
      <c r="E47" s="3">
        <v>2640</v>
      </c>
    </row>
    <row r="48" spans="1:5" x14ac:dyDescent="0.25">
      <c r="A48" s="3"/>
      <c r="B48" s="6" t="s">
        <v>38</v>
      </c>
      <c r="C48" s="6">
        <f t="shared" ref="C48:D48" si="0">SUM(C47)</f>
        <v>2500</v>
      </c>
      <c r="D48" s="6">
        <f t="shared" si="0"/>
        <v>2640</v>
      </c>
      <c r="E48" s="6">
        <f>SUM(E47)</f>
        <v>2640</v>
      </c>
    </row>
    <row r="49" spans="1:5" x14ac:dyDescent="0.25">
      <c r="A49" s="4" t="s">
        <v>25</v>
      </c>
      <c r="B49" s="4" t="s">
        <v>26</v>
      </c>
      <c r="C49" s="3"/>
      <c r="D49" s="3"/>
      <c r="E49" s="3"/>
    </row>
    <row r="50" spans="1:5" x14ac:dyDescent="0.25">
      <c r="A50" s="3"/>
      <c r="B50" s="3" t="s">
        <v>27</v>
      </c>
      <c r="C50" s="3">
        <v>7200</v>
      </c>
      <c r="D50" s="3">
        <v>7200</v>
      </c>
      <c r="E50" s="3">
        <v>7669.5</v>
      </c>
    </row>
    <row r="51" spans="1:5" x14ac:dyDescent="0.25">
      <c r="A51" s="4"/>
      <c r="B51" s="6" t="s">
        <v>39</v>
      </c>
      <c r="C51" s="6">
        <f>SUM(C50:C50)</f>
        <v>7200</v>
      </c>
      <c r="D51" s="6">
        <f>SUM(D50:D50)</f>
        <v>7200</v>
      </c>
      <c r="E51" s="6">
        <f>SUM(E50)</f>
        <v>7669.5</v>
      </c>
    </row>
    <row r="52" spans="1:5" x14ac:dyDescent="0.25">
      <c r="A52" s="4" t="s">
        <v>28</v>
      </c>
      <c r="B52" s="4" t="s">
        <v>29</v>
      </c>
      <c r="C52" s="3"/>
      <c r="D52" s="3"/>
      <c r="E52" s="3"/>
    </row>
    <row r="53" spans="1:5" x14ac:dyDescent="0.25">
      <c r="A53" s="3"/>
      <c r="B53" s="3" t="s">
        <v>30</v>
      </c>
      <c r="C53" s="3">
        <v>2650</v>
      </c>
      <c r="D53" s="3">
        <v>2650</v>
      </c>
      <c r="E53" s="3">
        <v>2702.44</v>
      </c>
    </row>
    <row r="54" spans="1:5" x14ac:dyDescent="0.25">
      <c r="A54" s="3"/>
      <c r="B54" s="3" t="s">
        <v>4</v>
      </c>
      <c r="C54" s="3">
        <v>380</v>
      </c>
      <c r="D54" s="3">
        <v>380</v>
      </c>
      <c r="E54" s="3">
        <v>388.43</v>
      </c>
    </row>
    <row r="55" spans="1:5" x14ac:dyDescent="0.25">
      <c r="A55" s="3"/>
      <c r="B55" s="3" t="s">
        <v>5</v>
      </c>
      <c r="C55" s="3">
        <v>3710</v>
      </c>
      <c r="D55" s="3">
        <v>3710</v>
      </c>
      <c r="E55" s="3">
        <v>3893.84</v>
      </c>
    </row>
    <row r="56" spans="1:5" x14ac:dyDescent="0.25">
      <c r="A56" s="3"/>
      <c r="B56" s="3" t="s">
        <v>6</v>
      </c>
      <c r="C56" s="3">
        <v>215</v>
      </c>
      <c r="D56" s="3">
        <v>215</v>
      </c>
      <c r="E56" s="3">
        <v>222.09</v>
      </c>
    </row>
    <row r="57" spans="1:5" x14ac:dyDescent="0.25">
      <c r="A57" s="3"/>
      <c r="B57" s="3" t="s">
        <v>7</v>
      </c>
      <c r="C57" s="3">
        <v>800</v>
      </c>
      <c r="D57" s="3">
        <v>800</v>
      </c>
      <c r="E57" s="3">
        <v>830.67</v>
      </c>
    </row>
    <row r="58" spans="1:5" x14ac:dyDescent="0.25">
      <c r="A58" s="3"/>
      <c r="B58" s="3" t="s">
        <v>464</v>
      </c>
      <c r="C58" s="3">
        <v>270</v>
      </c>
      <c r="D58" s="3">
        <v>270</v>
      </c>
      <c r="E58" s="3">
        <v>277.33</v>
      </c>
    </row>
    <row r="59" spans="1:5" x14ac:dyDescent="0.25">
      <c r="A59" s="3"/>
      <c r="B59" s="3" t="s">
        <v>9</v>
      </c>
      <c r="C59" s="3">
        <v>1260</v>
      </c>
      <c r="D59" s="3">
        <v>1260</v>
      </c>
      <c r="E59" s="3">
        <v>1320.51</v>
      </c>
    </row>
    <row r="60" spans="1:5" x14ac:dyDescent="0.25">
      <c r="A60" s="3"/>
      <c r="B60" s="3" t="s">
        <v>31</v>
      </c>
      <c r="C60" s="3">
        <v>500</v>
      </c>
      <c r="D60" s="3">
        <v>500</v>
      </c>
      <c r="E60" s="3">
        <v>440.67</v>
      </c>
    </row>
    <row r="61" spans="1:5" x14ac:dyDescent="0.25">
      <c r="A61" s="3"/>
      <c r="B61" s="3" t="s">
        <v>75</v>
      </c>
      <c r="C61" s="3">
        <v>100</v>
      </c>
      <c r="D61" s="3">
        <v>100</v>
      </c>
      <c r="E61" s="3">
        <v>117.31</v>
      </c>
    </row>
    <row r="62" spans="1:5" x14ac:dyDescent="0.25">
      <c r="A62" s="3"/>
      <c r="B62" s="3" t="s">
        <v>32</v>
      </c>
      <c r="C62" s="3">
        <v>26500</v>
      </c>
      <c r="D62" s="3">
        <v>29500</v>
      </c>
      <c r="E62" s="3">
        <v>27858.32</v>
      </c>
    </row>
    <row r="63" spans="1:5" x14ac:dyDescent="0.25">
      <c r="A63" s="3"/>
      <c r="B63" s="6" t="s">
        <v>40</v>
      </c>
      <c r="C63" s="6">
        <f t="shared" ref="C63:E63" si="1">SUM(C53:C62)</f>
        <v>36385</v>
      </c>
      <c r="D63" s="6">
        <f t="shared" si="1"/>
        <v>39385</v>
      </c>
      <c r="E63" s="6">
        <f t="shared" si="1"/>
        <v>38051.61</v>
      </c>
    </row>
    <row r="64" spans="1:5" ht="15.75" x14ac:dyDescent="0.25">
      <c r="A64" s="4"/>
      <c r="B64" s="69" t="s">
        <v>35</v>
      </c>
      <c r="C64" s="69">
        <f>C28+C45+C48+C51+C63</f>
        <v>142511</v>
      </c>
      <c r="D64" s="69">
        <f>D28+D45+D48+D51+D63</f>
        <v>144951</v>
      </c>
      <c r="E64" s="69">
        <f>E28+E45+E48+E51+E63</f>
        <v>141326.41000000003</v>
      </c>
    </row>
    <row r="65" spans="1:5" x14ac:dyDescent="0.25">
      <c r="A65" s="4" t="s">
        <v>41</v>
      </c>
      <c r="B65" s="4" t="s">
        <v>42</v>
      </c>
      <c r="C65" s="3"/>
      <c r="D65" s="3"/>
      <c r="E65" s="3"/>
    </row>
    <row r="66" spans="1:5" x14ac:dyDescent="0.25">
      <c r="A66" s="4" t="s">
        <v>43</v>
      </c>
      <c r="B66" s="4" t="s">
        <v>44</v>
      </c>
      <c r="C66" s="3"/>
      <c r="D66" s="3"/>
      <c r="E66" s="3"/>
    </row>
    <row r="67" spans="1:5" x14ac:dyDescent="0.25">
      <c r="A67" s="3"/>
      <c r="B67" s="3" t="s">
        <v>45</v>
      </c>
      <c r="C67" s="3">
        <v>1000</v>
      </c>
      <c r="D67" s="3">
        <v>1000</v>
      </c>
      <c r="E67" s="3">
        <v>1174.73</v>
      </c>
    </row>
    <row r="68" spans="1:5" x14ac:dyDescent="0.25">
      <c r="A68" s="3"/>
      <c r="B68" s="6" t="s">
        <v>46</v>
      </c>
      <c r="C68" s="7">
        <f t="shared" ref="C68:D69" si="2">SUM(C67)</f>
        <v>1000</v>
      </c>
      <c r="D68" s="7">
        <f t="shared" si="2"/>
        <v>1000</v>
      </c>
      <c r="E68" s="7">
        <f>SUM(E67)</f>
        <v>1174.73</v>
      </c>
    </row>
    <row r="69" spans="1:5" ht="15.75" x14ac:dyDescent="0.25">
      <c r="A69" s="3"/>
      <c r="B69" s="69" t="s">
        <v>47</v>
      </c>
      <c r="C69" s="69">
        <f t="shared" si="2"/>
        <v>1000</v>
      </c>
      <c r="D69" s="69">
        <f t="shared" si="2"/>
        <v>1000</v>
      </c>
      <c r="E69" s="69">
        <f>SUM(E68)</f>
        <v>1174.73</v>
      </c>
    </row>
    <row r="70" spans="1:5" x14ac:dyDescent="0.25">
      <c r="A70" s="4" t="s">
        <v>48</v>
      </c>
      <c r="B70" s="4" t="s">
        <v>49</v>
      </c>
      <c r="C70" s="3"/>
      <c r="D70" s="3"/>
      <c r="E70" s="3"/>
    </row>
    <row r="71" spans="1:5" x14ac:dyDescent="0.25">
      <c r="A71" s="4" t="s">
        <v>50</v>
      </c>
      <c r="B71" s="4" t="s">
        <v>51</v>
      </c>
      <c r="C71" s="3"/>
      <c r="D71" s="3"/>
      <c r="E71" s="3"/>
    </row>
    <row r="72" spans="1:5" x14ac:dyDescent="0.25">
      <c r="A72" s="4"/>
      <c r="B72" s="3" t="s">
        <v>4</v>
      </c>
      <c r="C72" s="3">
        <v>4</v>
      </c>
      <c r="D72" s="3">
        <v>4</v>
      </c>
      <c r="E72" s="3">
        <v>0</v>
      </c>
    </row>
    <row r="73" spans="1:5" x14ac:dyDescent="0.25">
      <c r="A73" s="3"/>
      <c r="B73" s="3" t="s">
        <v>5</v>
      </c>
      <c r="C73" s="3">
        <v>40</v>
      </c>
      <c r="D73" s="3">
        <v>40</v>
      </c>
      <c r="E73" s="3">
        <v>38.64</v>
      </c>
    </row>
    <row r="74" spans="1:5" x14ac:dyDescent="0.25">
      <c r="A74" s="3"/>
      <c r="B74" s="3" t="s">
        <v>6</v>
      </c>
      <c r="C74" s="3">
        <v>2</v>
      </c>
      <c r="D74" s="3">
        <v>2</v>
      </c>
      <c r="E74" s="3">
        <v>2.16</v>
      </c>
    </row>
    <row r="75" spans="1:5" x14ac:dyDescent="0.25">
      <c r="A75" s="3"/>
      <c r="B75" s="3" t="s">
        <v>9</v>
      </c>
      <c r="C75" s="3">
        <v>13</v>
      </c>
      <c r="D75" s="3">
        <v>13</v>
      </c>
      <c r="E75" s="3">
        <v>13.08</v>
      </c>
    </row>
    <row r="76" spans="1:5" x14ac:dyDescent="0.25">
      <c r="A76" s="3"/>
      <c r="B76" s="3" t="s">
        <v>52</v>
      </c>
      <c r="C76" s="3">
        <v>1000</v>
      </c>
      <c r="D76" s="3">
        <v>1000</v>
      </c>
      <c r="E76" s="3">
        <v>1057.4100000000001</v>
      </c>
    </row>
    <row r="77" spans="1:5" x14ac:dyDescent="0.25">
      <c r="A77" s="3"/>
      <c r="B77" s="3" t="s">
        <v>53</v>
      </c>
      <c r="C77" s="3">
        <v>1600</v>
      </c>
      <c r="D77" s="3">
        <v>1600</v>
      </c>
      <c r="E77" s="3">
        <v>1321.04</v>
      </c>
    </row>
    <row r="78" spans="1:5" x14ac:dyDescent="0.25">
      <c r="A78" s="3"/>
      <c r="B78" s="3" t="s">
        <v>475</v>
      </c>
      <c r="C78" s="3">
        <v>0</v>
      </c>
      <c r="D78" s="3">
        <v>0</v>
      </c>
      <c r="E78" s="3"/>
    </row>
    <row r="79" spans="1:5" x14ac:dyDescent="0.25">
      <c r="A79" s="3"/>
      <c r="B79" s="3" t="s">
        <v>55</v>
      </c>
      <c r="C79" s="3">
        <v>500</v>
      </c>
      <c r="D79" s="3">
        <v>5500</v>
      </c>
      <c r="E79" s="3">
        <v>6007.39</v>
      </c>
    </row>
    <row r="80" spans="1:5" x14ac:dyDescent="0.25">
      <c r="A80" s="3"/>
      <c r="B80" s="3" t="s">
        <v>56</v>
      </c>
      <c r="C80" s="3">
        <v>200</v>
      </c>
      <c r="D80" s="3">
        <v>200</v>
      </c>
      <c r="E80" s="3">
        <v>0</v>
      </c>
    </row>
    <row r="81" spans="1:5" x14ac:dyDescent="0.25">
      <c r="A81" s="3"/>
      <c r="B81" s="3" t="s">
        <v>13</v>
      </c>
      <c r="C81" s="3">
        <v>800</v>
      </c>
      <c r="D81" s="3">
        <v>800</v>
      </c>
      <c r="E81" s="3">
        <v>682.01</v>
      </c>
    </row>
    <row r="82" spans="1:5" x14ac:dyDescent="0.25">
      <c r="A82" s="3"/>
      <c r="B82" s="3" t="s">
        <v>57</v>
      </c>
      <c r="C82" s="3">
        <v>300</v>
      </c>
      <c r="D82" s="3">
        <v>300</v>
      </c>
      <c r="E82" s="3">
        <v>429.6</v>
      </c>
    </row>
    <row r="83" spans="1:5" x14ac:dyDescent="0.25">
      <c r="A83" s="3"/>
      <c r="B83" s="3" t="s">
        <v>58</v>
      </c>
      <c r="C83" s="3">
        <v>500</v>
      </c>
      <c r="D83" s="3">
        <v>500</v>
      </c>
      <c r="E83" s="3">
        <v>730</v>
      </c>
    </row>
    <row r="84" spans="1:5" x14ac:dyDescent="0.25">
      <c r="A84" s="3"/>
      <c r="B84" s="3" t="s">
        <v>59</v>
      </c>
      <c r="C84" s="3">
        <v>50</v>
      </c>
      <c r="D84" s="3">
        <v>50</v>
      </c>
      <c r="E84" s="3">
        <v>0</v>
      </c>
    </row>
    <row r="85" spans="1:5" x14ac:dyDescent="0.25">
      <c r="A85" s="3"/>
      <c r="B85" s="3" t="s">
        <v>60</v>
      </c>
      <c r="C85" s="3">
        <v>300</v>
      </c>
      <c r="D85" s="3">
        <v>300</v>
      </c>
      <c r="E85" s="3">
        <v>404</v>
      </c>
    </row>
    <row r="86" spans="1:5" x14ac:dyDescent="0.25">
      <c r="A86" s="3"/>
      <c r="B86" s="3" t="s">
        <v>61</v>
      </c>
      <c r="C86" s="3">
        <v>276</v>
      </c>
      <c r="D86" s="3">
        <v>276</v>
      </c>
      <c r="E86" s="3">
        <v>276</v>
      </c>
    </row>
    <row r="87" spans="1:5" x14ac:dyDescent="0.25">
      <c r="A87" s="3"/>
      <c r="B87" s="8" t="s">
        <v>511</v>
      </c>
      <c r="C87" s="8">
        <v>28417</v>
      </c>
      <c r="D87" s="8">
        <v>28417</v>
      </c>
      <c r="E87" s="8">
        <v>0</v>
      </c>
    </row>
    <row r="88" spans="1:5" x14ac:dyDescent="0.25">
      <c r="A88" s="3"/>
      <c r="B88" s="8" t="s">
        <v>512</v>
      </c>
      <c r="C88" s="8">
        <v>1600</v>
      </c>
      <c r="D88" s="8">
        <v>1600</v>
      </c>
      <c r="E88" s="8">
        <v>0</v>
      </c>
    </row>
    <row r="89" spans="1:5" x14ac:dyDescent="0.25">
      <c r="A89" s="3"/>
      <c r="B89" s="6" t="s">
        <v>62</v>
      </c>
      <c r="C89" s="6">
        <f>SUM(C72:C88)</f>
        <v>35602</v>
      </c>
      <c r="D89" s="6">
        <f>SUM(D72:D88)</f>
        <v>40602</v>
      </c>
      <c r="E89" s="6">
        <f>SUM(E72:E88)</f>
        <v>10961.330000000002</v>
      </c>
    </row>
    <row r="90" spans="1:5" x14ac:dyDescent="0.25">
      <c r="A90" s="4" t="s">
        <v>63</v>
      </c>
      <c r="B90" s="4" t="s">
        <v>64</v>
      </c>
      <c r="C90" s="3"/>
      <c r="D90" s="3"/>
      <c r="E90" s="3"/>
    </row>
    <row r="91" spans="1:5" x14ac:dyDescent="0.25">
      <c r="A91" s="3"/>
      <c r="B91" s="3" t="s">
        <v>30</v>
      </c>
      <c r="C91" s="3">
        <v>33</v>
      </c>
      <c r="D91" s="3">
        <v>33</v>
      </c>
      <c r="E91" s="3">
        <v>32.200000000000003</v>
      </c>
    </row>
    <row r="92" spans="1:5" x14ac:dyDescent="0.25">
      <c r="A92" s="3"/>
      <c r="B92" s="3" t="s">
        <v>4</v>
      </c>
      <c r="C92" s="3">
        <v>5</v>
      </c>
      <c r="D92" s="3">
        <v>5</v>
      </c>
      <c r="E92" s="3">
        <v>4.42</v>
      </c>
    </row>
    <row r="93" spans="1:5" x14ac:dyDescent="0.25">
      <c r="A93" s="3"/>
      <c r="B93" s="3" t="s">
        <v>5</v>
      </c>
      <c r="C93" s="3">
        <v>46</v>
      </c>
      <c r="D93" s="3">
        <v>46</v>
      </c>
      <c r="E93" s="3">
        <v>45.08</v>
      </c>
    </row>
    <row r="94" spans="1:5" x14ac:dyDescent="0.25">
      <c r="A94" s="3"/>
      <c r="B94" s="3" t="s">
        <v>6</v>
      </c>
      <c r="C94" s="3">
        <v>3</v>
      </c>
      <c r="D94" s="3">
        <v>3</v>
      </c>
      <c r="E94" s="3">
        <v>2.5099999999999998</v>
      </c>
    </row>
    <row r="95" spans="1:5" x14ac:dyDescent="0.25">
      <c r="A95" s="3"/>
      <c r="B95" s="3" t="s">
        <v>7</v>
      </c>
      <c r="C95" s="3">
        <v>10</v>
      </c>
      <c r="D95" s="3">
        <v>10</v>
      </c>
      <c r="E95" s="3">
        <v>9.66</v>
      </c>
    </row>
    <row r="96" spans="1:5" x14ac:dyDescent="0.25">
      <c r="A96" s="3"/>
      <c r="B96" s="3" t="s">
        <v>8</v>
      </c>
      <c r="C96" s="3">
        <v>4</v>
      </c>
      <c r="D96" s="3">
        <v>4</v>
      </c>
      <c r="E96" s="3">
        <v>3.22</v>
      </c>
    </row>
    <row r="97" spans="1:5" x14ac:dyDescent="0.25">
      <c r="A97" s="3"/>
      <c r="B97" s="3" t="s">
        <v>9</v>
      </c>
      <c r="C97" s="3">
        <v>16</v>
      </c>
      <c r="D97" s="3">
        <v>16</v>
      </c>
      <c r="E97" s="3">
        <v>15.26</v>
      </c>
    </row>
    <row r="98" spans="1:5" x14ac:dyDescent="0.25">
      <c r="A98" s="3"/>
      <c r="B98" s="3" t="s">
        <v>61</v>
      </c>
      <c r="C98" s="3">
        <v>325</v>
      </c>
      <c r="D98" s="3">
        <v>325</v>
      </c>
      <c r="E98" s="3">
        <v>322</v>
      </c>
    </row>
    <row r="99" spans="1:5" x14ac:dyDescent="0.25">
      <c r="A99" s="3"/>
      <c r="B99" s="6" t="s">
        <v>65</v>
      </c>
      <c r="C99" s="6">
        <f t="shared" ref="C99:E99" si="3">SUM(C91:C98)</f>
        <v>442</v>
      </c>
      <c r="D99" s="6">
        <f t="shared" si="3"/>
        <v>442</v>
      </c>
      <c r="E99" s="6">
        <f t="shared" si="3"/>
        <v>434.35</v>
      </c>
    </row>
    <row r="100" spans="1:5" x14ac:dyDescent="0.25">
      <c r="A100" s="4" t="s">
        <v>66</v>
      </c>
      <c r="B100" s="4" t="s">
        <v>67</v>
      </c>
      <c r="C100" s="3"/>
      <c r="D100" s="3"/>
      <c r="E100" s="3"/>
    </row>
    <row r="101" spans="1:5" x14ac:dyDescent="0.25">
      <c r="A101" s="3"/>
      <c r="B101" s="3" t="s">
        <v>68</v>
      </c>
      <c r="C101" s="3">
        <v>50000</v>
      </c>
      <c r="D101" s="3">
        <v>39000</v>
      </c>
      <c r="E101" s="3">
        <v>38736.29</v>
      </c>
    </row>
    <row r="102" spans="1:5" x14ac:dyDescent="0.25">
      <c r="A102" s="3"/>
      <c r="B102" s="3" t="s">
        <v>69</v>
      </c>
      <c r="C102" s="3">
        <v>9000</v>
      </c>
      <c r="D102" s="3">
        <v>10000</v>
      </c>
      <c r="E102" s="3">
        <v>13997.36</v>
      </c>
    </row>
    <row r="103" spans="1:5" x14ac:dyDescent="0.25">
      <c r="A103" s="3"/>
      <c r="B103" s="3" t="s">
        <v>70</v>
      </c>
      <c r="C103" s="3">
        <v>1400</v>
      </c>
      <c r="D103" s="3">
        <v>1400</v>
      </c>
      <c r="E103" s="3">
        <v>600</v>
      </c>
    </row>
    <row r="104" spans="1:5" x14ac:dyDescent="0.25">
      <c r="A104" s="3"/>
      <c r="B104" s="3" t="s">
        <v>71</v>
      </c>
      <c r="C104" s="3">
        <v>0</v>
      </c>
      <c r="D104" s="3">
        <v>4500</v>
      </c>
      <c r="E104" s="3">
        <v>6348.5</v>
      </c>
    </row>
    <row r="105" spans="1:5" x14ac:dyDescent="0.25">
      <c r="A105" s="3"/>
      <c r="B105" s="3" t="s">
        <v>72</v>
      </c>
      <c r="C105" s="3">
        <v>200</v>
      </c>
      <c r="D105" s="3">
        <v>200</v>
      </c>
      <c r="E105" s="3">
        <v>0</v>
      </c>
    </row>
    <row r="106" spans="1:5" x14ac:dyDescent="0.25">
      <c r="A106" s="3"/>
      <c r="B106" s="3" t="s">
        <v>99</v>
      </c>
      <c r="C106" s="3">
        <v>4500</v>
      </c>
      <c r="D106" s="3">
        <v>4000</v>
      </c>
      <c r="E106" s="3">
        <v>2984.88</v>
      </c>
    </row>
    <row r="107" spans="1:5" x14ac:dyDescent="0.25">
      <c r="A107" s="3"/>
      <c r="B107" s="3" t="s">
        <v>100</v>
      </c>
      <c r="C107" s="3">
        <v>920</v>
      </c>
      <c r="D107" s="3">
        <v>1420</v>
      </c>
      <c r="E107" s="3">
        <v>2668.98</v>
      </c>
    </row>
    <row r="108" spans="1:5" x14ac:dyDescent="0.25">
      <c r="A108" s="3"/>
      <c r="B108" s="3" t="s">
        <v>4</v>
      </c>
      <c r="C108" s="3">
        <v>830</v>
      </c>
      <c r="D108" s="3">
        <v>830</v>
      </c>
      <c r="E108" s="3">
        <v>773.69</v>
      </c>
    </row>
    <row r="109" spans="1:5" x14ac:dyDescent="0.25">
      <c r="A109" s="3"/>
      <c r="B109" s="3" t="s">
        <v>5</v>
      </c>
      <c r="C109" s="3">
        <v>8100</v>
      </c>
      <c r="D109" s="3">
        <v>7700</v>
      </c>
      <c r="E109" s="3">
        <v>7739.1</v>
      </c>
    </row>
    <row r="110" spans="1:5" x14ac:dyDescent="0.25">
      <c r="A110" s="3"/>
      <c r="B110" s="3" t="s">
        <v>6</v>
      </c>
      <c r="C110" s="3">
        <v>475</v>
      </c>
      <c r="D110" s="3">
        <v>475</v>
      </c>
      <c r="E110" s="3">
        <v>442.03</v>
      </c>
    </row>
    <row r="111" spans="1:5" x14ac:dyDescent="0.25">
      <c r="A111" s="3"/>
      <c r="B111" s="3" t="s">
        <v>7</v>
      </c>
      <c r="C111" s="3">
        <v>1710</v>
      </c>
      <c r="D111" s="3">
        <v>1510</v>
      </c>
      <c r="E111" s="3">
        <v>1481.01</v>
      </c>
    </row>
    <row r="112" spans="1:5" x14ac:dyDescent="0.25">
      <c r="A112" s="3"/>
      <c r="B112" s="3" t="s">
        <v>8</v>
      </c>
      <c r="C112" s="3">
        <v>600</v>
      </c>
      <c r="D112" s="3">
        <v>600</v>
      </c>
      <c r="E112" s="3">
        <v>539.57000000000005</v>
      </c>
    </row>
    <row r="113" spans="1:5" x14ac:dyDescent="0.25">
      <c r="A113" s="3"/>
      <c r="B113" s="3" t="s">
        <v>9</v>
      </c>
      <c r="C113" s="3">
        <v>2686</v>
      </c>
      <c r="D113" s="3">
        <v>2686</v>
      </c>
      <c r="E113" s="3">
        <v>2625.49</v>
      </c>
    </row>
    <row r="114" spans="1:5" x14ac:dyDescent="0.25">
      <c r="A114" s="3"/>
      <c r="B114" s="3" t="s">
        <v>73</v>
      </c>
      <c r="C114" s="3">
        <v>150</v>
      </c>
      <c r="D114" s="3">
        <v>150</v>
      </c>
      <c r="E114" s="3">
        <v>158.63999999999999</v>
      </c>
    </row>
    <row r="115" spans="1:5" x14ac:dyDescent="0.25">
      <c r="A115" s="3"/>
      <c r="B115" s="3" t="s">
        <v>10</v>
      </c>
      <c r="C115" s="3">
        <v>250</v>
      </c>
      <c r="D115" s="3">
        <v>250</v>
      </c>
      <c r="E115" s="3">
        <v>50</v>
      </c>
    </row>
    <row r="116" spans="1:5" x14ac:dyDescent="0.25">
      <c r="A116" s="3"/>
      <c r="B116" s="3" t="s">
        <v>55</v>
      </c>
      <c r="C116" s="3">
        <v>1000</v>
      </c>
      <c r="D116" s="3">
        <v>1000</v>
      </c>
      <c r="E116" s="3">
        <v>142</v>
      </c>
    </row>
    <row r="117" spans="1:5" x14ac:dyDescent="0.25">
      <c r="A117" s="3"/>
      <c r="B117" s="3" t="s">
        <v>74</v>
      </c>
      <c r="C117" s="3">
        <v>1000</v>
      </c>
      <c r="D117" s="3">
        <v>1000</v>
      </c>
      <c r="E117" s="3">
        <v>858.58</v>
      </c>
    </row>
    <row r="118" spans="1:5" x14ac:dyDescent="0.25">
      <c r="A118" s="3"/>
      <c r="B118" s="3" t="s">
        <v>13</v>
      </c>
      <c r="C118" s="3">
        <v>2000</v>
      </c>
      <c r="D118" s="3">
        <v>2000</v>
      </c>
      <c r="E118" s="3">
        <v>2046.88</v>
      </c>
    </row>
    <row r="119" spans="1:5" x14ac:dyDescent="0.25">
      <c r="A119" s="3"/>
      <c r="B119" s="3" t="s">
        <v>101</v>
      </c>
      <c r="C119" s="3">
        <v>1000</v>
      </c>
      <c r="D119" s="3">
        <v>2000</v>
      </c>
      <c r="E119" s="3">
        <v>2628.65</v>
      </c>
    </row>
    <row r="120" spans="1:5" x14ac:dyDescent="0.25">
      <c r="A120" s="3"/>
      <c r="B120" s="3" t="s">
        <v>16</v>
      </c>
      <c r="C120" s="3">
        <v>200</v>
      </c>
      <c r="D120" s="3">
        <v>200</v>
      </c>
      <c r="E120" s="3">
        <v>0</v>
      </c>
    </row>
    <row r="121" spans="1:5" x14ac:dyDescent="0.25">
      <c r="A121" s="3"/>
      <c r="B121" s="3" t="s">
        <v>60</v>
      </c>
      <c r="C121" s="3">
        <v>100</v>
      </c>
      <c r="D121" s="3">
        <v>100</v>
      </c>
      <c r="E121" s="3">
        <v>50</v>
      </c>
    </row>
    <row r="122" spans="1:5" x14ac:dyDescent="0.25">
      <c r="A122" s="3"/>
      <c r="B122" s="3" t="s">
        <v>17</v>
      </c>
      <c r="C122" s="3">
        <v>3000</v>
      </c>
      <c r="D122" s="3">
        <v>3000</v>
      </c>
      <c r="E122" s="3">
        <v>2664</v>
      </c>
    </row>
    <row r="123" spans="1:5" x14ac:dyDescent="0.25">
      <c r="A123" s="3"/>
      <c r="B123" s="3" t="s">
        <v>22</v>
      </c>
      <c r="C123" s="3">
        <v>830</v>
      </c>
      <c r="D123" s="3">
        <v>830</v>
      </c>
      <c r="E123" s="3">
        <v>773.95</v>
      </c>
    </row>
    <row r="124" spans="1:5" x14ac:dyDescent="0.25">
      <c r="A124" s="3"/>
      <c r="B124" s="3" t="s">
        <v>75</v>
      </c>
      <c r="C124" s="3">
        <v>200</v>
      </c>
      <c r="D124" s="3">
        <v>200</v>
      </c>
      <c r="E124" s="3">
        <v>46.41</v>
      </c>
    </row>
    <row r="125" spans="1:5" x14ac:dyDescent="0.25">
      <c r="A125" s="3"/>
      <c r="B125" s="3" t="s">
        <v>517</v>
      </c>
      <c r="C125" s="3">
        <v>1375</v>
      </c>
      <c r="D125" s="3">
        <v>575</v>
      </c>
      <c r="E125" s="3">
        <v>217.8</v>
      </c>
    </row>
    <row r="126" spans="1:5" x14ac:dyDescent="0.25">
      <c r="A126" s="3"/>
      <c r="B126" s="11" t="s">
        <v>557</v>
      </c>
      <c r="C126" s="11">
        <f>SUM(C101:C125)</f>
        <v>91526</v>
      </c>
      <c r="D126" s="11">
        <f>SUM(D101:D125)</f>
        <v>85626</v>
      </c>
      <c r="E126" s="11">
        <f>SUM(E101:E125)</f>
        <v>88573.810000000012</v>
      </c>
    </row>
    <row r="127" spans="1:5" x14ac:dyDescent="0.25">
      <c r="A127" s="3"/>
      <c r="B127" s="13" t="s">
        <v>558</v>
      </c>
      <c r="C127" s="3"/>
      <c r="D127" s="3"/>
      <c r="E127" s="3"/>
    </row>
    <row r="128" spans="1:5" x14ac:dyDescent="0.25">
      <c r="A128" s="3"/>
      <c r="B128" s="3" t="s">
        <v>68</v>
      </c>
      <c r="C128" s="3">
        <v>0</v>
      </c>
      <c r="D128" s="3">
        <v>0</v>
      </c>
      <c r="E128" s="3">
        <v>12100</v>
      </c>
    </row>
    <row r="129" spans="1:5" x14ac:dyDescent="0.25">
      <c r="A129" s="3"/>
      <c r="B129" s="3" t="s">
        <v>99</v>
      </c>
      <c r="C129" s="3">
        <v>0</v>
      </c>
      <c r="D129" s="3">
        <v>0</v>
      </c>
      <c r="E129" s="3">
        <v>615.66999999999996</v>
      </c>
    </row>
    <row r="130" spans="1:5" x14ac:dyDescent="0.25">
      <c r="A130" s="3"/>
      <c r="B130" s="3" t="s">
        <v>100</v>
      </c>
      <c r="C130" s="3">
        <v>0</v>
      </c>
      <c r="D130" s="3">
        <v>0</v>
      </c>
      <c r="E130" s="3">
        <v>487.05</v>
      </c>
    </row>
    <row r="131" spans="1:5" x14ac:dyDescent="0.25">
      <c r="A131" s="3"/>
      <c r="B131" s="3" t="s">
        <v>4</v>
      </c>
      <c r="C131" s="3">
        <v>0</v>
      </c>
      <c r="D131" s="3">
        <v>0</v>
      </c>
      <c r="E131" s="3">
        <v>193.11</v>
      </c>
    </row>
    <row r="132" spans="1:5" x14ac:dyDescent="0.25">
      <c r="A132" s="3"/>
      <c r="B132" s="3" t="s">
        <v>5</v>
      </c>
      <c r="C132" s="3">
        <v>0</v>
      </c>
      <c r="D132" s="3">
        <v>0</v>
      </c>
      <c r="E132" s="3">
        <v>1932.07</v>
      </c>
    </row>
    <row r="133" spans="1:5" x14ac:dyDescent="0.25">
      <c r="A133" s="3"/>
      <c r="B133" s="3" t="s">
        <v>6</v>
      </c>
      <c r="C133" s="3">
        <v>0</v>
      </c>
      <c r="D133" s="3">
        <v>0</v>
      </c>
      <c r="E133" s="3">
        <v>110.31</v>
      </c>
    </row>
    <row r="134" spans="1:5" x14ac:dyDescent="0.25">
      <c r="A134" s="3"/>
      <c r="B134" s="3" t="s">
        <v>7</v>
      </c>
      <c r="C134" s="3">
        <v>0</v>
      </c>
      <c r="D134" s="3">
        <v>0</v>
      </c>
      <c r="E134" s="3">
        <v>331.54</v>
      </c>
    </row>
    <row r="135" spans="1:5" x14ac:dyDescent="0.25">
      <c r="A135" s="3"/>
      <c r="B135" s="3" t="s">
        <v>8</v>
      </c>
      <c r="C135" s="3">
        <v>0</v>
      </c>
      <c r="D135" s="3">
        <v>0</v>
      </c>
      <c r="E135" s="3">
        <v>110.46</v>
      </c>
    </row>
    <row r="136" spans="1:5" x14ac:dyDescent="0.25">
      <c r="A136" s="3"/>
      <c r="B136" s="3" t="s">
        <v>9</v>
      </c>
      <c r="C136" s="3">
        <v>0</v>
      </c>
      <c r="D136" s="3">
        <v>0</v>
      </c>
      <c r="E136" s="3">
        <v>655.45</v>
      </c>
    </row>
    <row r="137" spans="1:5" x14ac:dyDescent="0.25">
      <c r="A137" s="3"/>
      <c r="B137" s="3" t="s">
        <v>56</v>
      </c>
      <c r="C137" s="3">
        <v>0</v>
      </c>
      <c r="D137" s="3">
        <v>0</v>
      </c>
      <c r="E137" s="3">
        <v>5261.94</v>
      </c>
    </row>
    <row r="138" spans="1:5" x14ac:dyDescent="0.25">
      <c r="A138" s="3"/>
      <c r="B138" s="3" t="s">
        <v>60</v>
      </c>
      <c r="C138" s="3">
        <v>0</v>
      </c>
      <c r="D138" s="3">
        <v>0</v>
      </c>
      <c r="E138" s="3">
        <v>231</v>
      </c>
    </row>
    <row r="139" spans="1:5" x14ac:dyDescent="0.25">
      <c r="A139" s="3"/>
      <c r="B139" s="3" t="s">
        <v>17</v>
      </c>
      <c r="C139" s="3">
        <v>0</v>
      </c>
      <c r="D139" s="3">
        <v>0</v>
      </c>
      <c r="E139" s="3">
        <v>1008.2</v>
      </c>
    </row>
    <row r="140" spans="1:5" x14ac:dyDescent="0.25">
      <c r="A140" s="3"/>
      <c r="B140" s="3" t="s">
        <v>22</v>
      </c>
      <c r="C140" s="3">
        <v>0</v>
      </c>
      <c r="D140" s="3">
        <v>0</v>
      </c>
      <c r="E140" s="3">
        <v>207</v>
      </c>
    </row>
    <row r="141" spans="1:5" x14ac:dyDescent="0.25">
      <c r="A141" s="3"/>
      <c r="B141" s="11" t="s">
        <v>560</v>
      </c>
      <c r="C141" s="11">
        <v>0</v>
      </c>
      <c r="D141" s="11">
        <v>0</v>
      </c>
      <c r="E141" s="11">
        <f>SUM(E128:E140)</f>
        <v>23243.8</v>
      </c>
    </row>
    <row r="142" spans="1:5" x14ac:dyDescent="0.25">
      <c r="A142" s="3"/>
      <c r="B142" s="6" t="s">
        <v>76</v>
      </c>
      <c r="C142" s="6">
        <f>SUM(C101:C125)</f>
        <v>91526</v>
      </c>
      <c r="D142" s="6">
        <f>SUM(D101:D125)</f>
        <v>85626</v>
      </c>
      <c r="E142" s="6">
        <f>E126+E141</f>
        <v>111817.61000000002</v>
      </c>
    </row>
    <row r="143" spans="1:5" ht="15.75" x14ac:dyDescent="0.25">
      <c r="A143" s="3"/>
      <c r="B143" s="69" t="s">
        <v>96</v>
      </c>
      <c r="C143" s="69">
        <f>C89+C99+C142</f>
        <v>127570</v>
      </c>
      <c r="D143" s="69">
        <f>D89+D99+D142</f>
        <v>126670</v>
      </c>
      <c r="E143" s="69">
        <f>E89+E99+E142</f>
        <v>123213.29000000002</v>
      </c>
    </row>
    <row r="144" spans="1:5" x14ac:dyDescent="0.25">
      <c r="A144" s="4" t="s">
        <v>77</v>
      </c>
      <c r="B144" s="4" t="s">
        <v>78</v>
      </c>
      <c r="C144" s="3"/>
      <c r="D144" s="3"/>
      <c r="E144" s="3"/>
    </row>
    <row r="145" spans="1:5" x14ac:dyDescent="0.25">
      <c r="A145" s="4" t="s">
        <v>79</v>
      </c>
      <c r="B145" s="4" t="s">
        <v>80</v>
      </c>
      <c r="C145" s="3"/>
      <c r="D145" s="3"/>
      <c r="E145" s="3"/>
    </row>
    <row r="146" spans="1:5" x14ac:dyDescent="0.25">
      <c r="A146" s="3"/>
      <c r="B146" s="3" t="s">
        <v>81</v>
      </c>
      <c r="C146" s="3">
        <v>8100</v>
      </c>
      <c r="D146" s="3">
        <v>9444</v>
      </c>
      <c r="E146" s="3">
        <v>9444.26</v>
      </c>
    </row>
    <row r="147" spans="1:5" x14ac:dyDescent="0.25">
      <c r="A147" s="3"/>
      <c r="B147" s="3" t="s">
        <v>82</v>
      </c>
      <c r="C147" s="3">
        <v>7000</v>
      </c>
      <c r="D147" s="3">
        <v>1600</v>
      </c>
      <c r="E147" s="3">
        <v>1598</v>
      </c>
    </row>
    <row r="148" spans="1:5" x14ac:dyDescent="0.25">
      <c r="A148" s="3"/>
      <c r="B148" s="3" t="s">
        <v>70</v>
      </c>
      <c r="C148" s="3">
        <v>100</v>
      </c>
      <c r="D148" s="3">
        <v>100</v>
      </c>
      <c r="E148" s="3">
        <v>250</v>
      </c>
    </row>
    <row r="149" spans="1:5" x14ac:dyDescent="0.25">
      <c r="A149" s="3"/>
      <c r="B149" s="3" t="s">
        <v>3</v>
      </c>
      <c r="C149" s="3">
        <v>0</v>
      </c>
      <c r="D149" s="3">
        <v>0</v>
      </c>
      <c r="E149" s="3">
        <v>1450.5</v>
      </c>
    </row>
    <row r="150" spans="1:5" x14ac:dyDescent="0.25">
      <c r="A150" s="3"/>
      <c r="B150" s="3" t="s">
        <v>72</v>
      </c>
      <c r="C150" s="3">
        <v>540</v>
      </c>
      <c r="D150" s="3">
        <v>1930</v>
      </c>
      <c r="E150" s="3">
        <v>555</v>
      </c>
    </row>
    <row r="151" spans="1:5" x14ac:dyDescent="0.25">
      <c r="A151" s="3"/>
      <c r="B151" s="3" t="s">
        <v>30</v>
      </c>
      <c r="C151" s="3">
        <v>1475</v>
      </c>
      <c r="D151" s="3">
        <v>1355</v>
      </c>
      <c r="E151" s="3">
        <v>1243.1400000000001</v>
      </c>
    </row>
    <row r="152" spans="1:5" x14ac:dyDescent="0.25">
      <c r="A152" s="3"/>
      <c r="B152" s="3" t="s">
        <v>4</v>
      </c>
      <c r="C152" s="3">
        <v>225</v>
      </c>
      <c r="D152" s="3">
        <v>225</v>
      </c>
      <c r="E152" s="3">
        <v>187.22</v>
      </c>
    </row>
    <row r="153" spans="1:5" x14ac:dyDescent="0.25">
      <c r="A153" s="3"/>
      <c r="B153" s="3" t="s">
        <v>5</v>
      </c>
      <c r="C153" s="3">
        <v>2170</v>
      </c>
      <c r="D153" s="3">
        <v>1870</v>
      </c>
      <c r="E153" s="3">
        <v>1872.87</v>
      </c>
    </row>
    <row r="154" spans="1:5" x14ac:dyDescent="0.25">
      <c r="A154" s="3"/>
      <c r="B154" s="3" t="s">
        <v>6</v>
      </c>
      <c r="C154" s="3">
        <v>130</v>
      </c>
      <c r="D154" s="3">
        <v>130</v>
      </c>
      <c r="E154" s="3">
        <v>106.97</v>
      </c>
    </row>
    <row r="155" spans="1:5" x14ac:dyDescent="0.25">
      <c r="A155" s="3"/>
      <c r="B155" s="3" t="s">
        <v>7</v>
      </c>
      <c r="C155" s="3">
        <v>458</v>
      </c>
      <c r="D155" s="3">
        <v>408</v>
      </c>
      <c r="E155" s="3">
        <v>401.29</v>
      </c>
    </row>
    <row r="156" spans="1:5" x14ac:dyDescent="0.25">
      <c r="A156" s="3"/>
      <c r="B156" s="3" t="s">
        <v>8</v>
      </c>
      <c r="C156" s="3">
        <v>160</v>
      </c>
      <c r="D156" s="3">
        <v>160</v>
      </c>
      <c r="E156" s="3">
        <v>133.74</v>
      </c>
    </row>
    <row r="157" spans="1:5" x14ac:dyDescent="0.25">
      <c r="A157" s="3"/>
      <c r="B157" s="3" t="s">
        <v>9</v>
      </c>
      <c r="C157" s="3">
        <v>717</v>
      </c>
      <c r="D157" s="3">
        <v>637</v>
      </c>
      <c r="E157" s="3">
        <v>635.37</v>
      </c>
    </row>
    <row r="158" spans="1:5" x14ac:dyDescent="0.25">
      <c r="A158" s="3"/>
      <c r="B158" s="3" t="s">
        <v>73</v>
      </c>
      <c r="C158" s="3">
        <v>200</v>
      </c>
      <c r="D158" s="3">
        <v>200</v>
      </c>
      <c r="E158" s="3">
        <v>182.6</v>
      </c>
    </row>
    <row r="159" spans="1:5" x14ac:dyDescent="0.25">
      <c r="A159" s="3"/>
      <c r="B159" s="3" t="s">
        <v>55</v>
      </c>
      <c r="C159" s="3">
        <v>250</v>
      </c>
      <c r="D159" s="3">
        <v>250</v>
      </c>
      <c r="E159" s="3">
        <v>175.44</v>
      </c>
    </row>
    <row r="160" spans="1:5" x14ac:dyDescent="0.25">
      <c r="A160" s="3"/>
      <c r="B160" s="3" t="s">
        <v>16</v>
      </c>
      <c r="C160" s="3">
        <v>0</v>
      </c>
      <c r="D160" s="3">
        <v>0</v>
      </c>
      <c r="E160" s="3"/>
    </row>
    <row r="161" spans="1:5" x14ac:dyDescent="0.25">
      <c r="A161" s="3"/>
      <c r="B161" s="3" t="s">
        <v>60</v>
      </c>
      <c r="C161" s="3">
        <v>0</v>
      </c>
      <c r="D161" s="3">
        <v>0</v>
      </c>
      <c r="E161" s="3">
        <v>25.09</v>
      </c>
    </row>
    <row r="162" spans="1:5" x14ac:dyDescent="0.25">
      <c r="A162" s="3"/>
      <c r="B162" s="3" t="s">
        <v>293</v>
      </c>
      <c r="C162" s="3">
        <v>100</v>
      </c>
      <c r="D162" s="3">
        <v>100</v>
      </c>
      <c r="E162" s="3">
        <v>0</v>
      </c>
    </row>
    <row r="163" spans="1:5" x14ac:dyDescent="0.25">
      <c r="A163" s="3"/>
      <c r="B163" s="3" t="s">
        <v>83</v>
      </c>
      <c r="C163" s="3">
        <v>100</v>
      </c>
      <c r="D163" s="3">
        <v>100</v>
      </c>
      <c r="E163" s="3">
        <v>100</v>
      </c>
    </row>
    <row r="164" spans="1:5" x14ac:dyDescent="0.25">
      <c r="A164" s="3"/>
      <c r="B164" s="3" t="s">
        <v>17</v>
      </c>
      <c r="C164" s="3">
        <v>600</v>
      </c>
      <c r="D164" s="3">
        <v>600</v>
      </c>
      <c r="E164" s="3">
        <v>475.2</v>
      </c>
    </row>
    <row r="165" spans="1:5" x14ac:dyDescent="0.25">
      <c r="A165" s="3"/>
      <c r="B165" s="3" t="s">
        <v>84</v>
      </c>
      <c r="C165" s="3">
        <v>220</v>
      </c>
      <c r="D165" s="3">
        <v>220</v>
      </c>
      <c r="E165" s="3">
        <v>179.02</v>
      </c>
    </row>
    <row r="166" spans="1:5" x14ac:dyDescent="0.25">
      <c r="A166" s="3"/>
      <c r="B166" s="3" t="s">
        <v>75</v>
      </c>
      <c r="C166" s="3">
        <v>100</v>
      </c>
      <c r="D166" s="3">
        <v>220</v>
      </c>
      <c r="E166" s="3">
        <v>223.31</v>
      </c>
    </row>
    <row r="167" spans="1:5" x14ac:dyDescent="0.25">
      <c r="A167" s="3"/>
      <c r="B167" s="3" t="s">
        <v>517</v>
      </c>
      <c r="C167" s="3">
        <v>275</v>
      </c>
      <c r="D167" s="3">
        <v>275</v>
      </c>
      <c r="E167" s="3">
        <v>0</v>
      </c>
    </row>
    <row r="168" spans="1:5" x14ac:dyDescent="0.25">
      <c r="A168" s="3"/>
      <c r="B168" s="6" t="s">
        <v>86</v>
      </c>
      <c r="C168" s="6">
        <f>SUM(C146:C167)</f>
        <v>22920</v>
      </c>
      <c r="D168" s="6">
        <f>SUM(D146:D167)</f>
        <v>19824</v>
      </c>
      <c r="E168" s="6">
        <f>SUM(E146:E167)</f>
        <v>19239.02</v>
      </c>
    </row>
    <row r="169" spans="1:5" x14ac:dyDescent="0.25">
      <c r="A169" s="4" t="s">
        <v>87</v>
      </c>
      <c r="B169" s="4" t="s">
        <v>88</v>
      </c>
      <c r="C169" s="3"/>
      <c r="D169" s="3"/>
      <c r="E169" s="3"/>
    </row>
    <row r="170" spans="1:5" x14ac:dyDescent="0.25">
      <c r="A170" s="3"/>
      <c r="B170" s="3" t="s">
        <v>55</v>
      </c>
      <c r="C170" s="3">
        <v>1300</v>
      </c>
      <c r="D170" s="3">
        <v>1300</v>
      </c>
      <c r="E170" s="3">
        <v>690.92</v>
      </c>
    </row>
    <row r="171" spans="1:5" x14ac:dyDescent="0.25">
      <c r="A171" s="3"/>
      <c r="B171" s="3" t="s">
        <v>60</v>
      </c>
      <c r="C171" s="3">
        <v>300</v>
      </c>
      <c r="D171" s="3">
        <v>300</v>
      </c>
      <c r="E171" s="3">
        <v>553.29999999999995</v>
      </c>
    </row>
    <row r="172" spans="1:5" x14ac:dyDescent="0.25">
      <c r="A172" s="3"/>
      <c r="B172" s="6" t="s">
        <v>89</v>
      </c>
      <c r="C172" s="6">
        <f t="shared" ref="C172:D172" si="4">SUM(C170:C171)</f>
        <v>1600</v>
      </c>
      <c r="D172" s="6">
        <f t="shared" si="4"/>
        <v>1600</v>
      </c>
      <c r="E172" s="6">
        <f>SUM(E170:E171)</f>
        <v>1244.2199999999998</v>
      </c>
    </row>
    <row r="173" spans="1:5" x14ac:dyDescent="0.25">
      <c r="A173" s="4" t="s">
        <v>90</v>
      </c>
      <c r="B173" s="4" t="s">
        <v>91</v>
      </c>
      <c r="C173" s="3"/>
      <c r="D173" s="3"/>
      <c r="E173" s="3"/>
    </row>
    <row r="174" spans="1:5" x14ac:dyDescent="0.25">
      <c r="A174" s="3"/>
      <c r="B174" s="3" t="s">
        <v>52</v>
      </c>
      <c r="C174" s="3">
        <v>800</v>
      </c>
      <c r="D174" s="3">
        <v>800</v>
      </c>
      <c r="E174" s="3">
        <v>764.37</v>
      </c>
    </row>
    <row r="175" spans="1:5" x14ac:dyDescent="0.25">
      <c r="A175" s="3"/>
      <c r="B175" s="3" t="s">
        <v>54</v>
      </c>
      <c r="C175" s="3">
        <v>0</v>
      </c>
      <c r="D175" s="3">
        <v>0</v>
      </c>
      <c r="E175" s="3">
        <v>0</v>
      </c>
    </row>
    <row r="176" spans="1:5" x14ac:dyDescent="0.25">
      <c r="A176" s="3"/>
      <c r="B176" s="3" t="s">
        <v>55</v>
      </c>
      <c r="C176" s="3">
        <v>1500</v>
      </c>
      <c r="D176" s="3">
        <v>1500</v>
      </c>
      <c r="E176" s="3">
        <v>45.34</v>
      </c>
    </row>
    <row r="177" spans="1:7" x14ac:dyDescent="0.25">
      <c r="A177" s="3"/>
      <c r="B177" s="3" t="s">
        <v>58</v>
      </c>
      <c r="C177" s="3">
        <v>1000</v>
      </c>
      <c r="D177" s="3">
        <v>0</v>
      </c>
      <c r="E177" s="3">
        <v>865</v>
      </c>
    </row>
    <row r="178" spans="1:7" x14ac:dyDescent="0.25">
      <c r="A178" s="3"/>
      <c r="B178" s="3" t="s">
        <v>92</v>
      </c>
      <c r="C178" s="3">
        <v>800</v>
      </c>
      <c r="D178" s="3">
        <v>330</v>
      </c>
      <c r="E178" s="3">
        <v>330</v>
      </c>
    </row>
    <row r="179" spans="1:7" x14ac:dyDescent="0.25">
      <c r="A179" s="3"/>
      <c r="B179" s="3" t="s">
        <v>60</v>
      </c>
      <c r="C179" s="3">
        <v>1000</v>
      </c>
      <c r="D179" s="3">
        <v>1000</v>
      </c>
      <c r="E179" s="3">
        <v>153.88</v>
      </c>
      <c r="F179" s="51"/>
      <c r="G179" s="63"/>
    </row>
    <row r="180" spans="1:7" x14ac:dyDescent="0.25">
      <c r="A180" s="3"/>
      <c r="B180" s="6" t="s">
        <v>93</v>
      </c>
      <c r="C180" s="6">
        <f>SUM(C174:C179)</f>
        <v>5100</v>
      </c>
      <c r="D180" s="6">
        <f>SUM(D174:D179)</f>
        <v>3630</v>
      </c>
      <c r="E180" s="6">
        <f>SUM(E174:E179)</f>
        <v>2158.59</v>
      </c>
    </row>
    <row r="181" spans="1:7" x14ac:dyDescent="0.25">
      <c r="A181" s="4" t="s">
        <v>94</v>
      </c>
      <c r="B181" s="4" t="s">
        <v>95</v>
      </c>
      <c r="C181" s="3"/>
      <c r="D181" s="3"/>
      <c r="E181" s="3"/>
    </row>
    <row r="182" spans="1:7" x14ac:dyDescent="0.25">
      <c r="A182" s="3"/>
      <c r="B182" s="3" t="s">
        <v>102</v>
      </c>
      <c r="C182" s="3">
        <v>4000</v>
      </c>
      <c r="D182" s="3">
        <v>4000</v>
      </c>
      <c r="E182" s="3">
        <v>4011.54</v>
      </c>
    </row>
    <row r="183" spans="1:7" x14ac:dyDescent="0.25">
      <c r="A183" s="3"/>
      <c r="B183" s="3" t="s">
        <v>82</v>
      </c>
      <c r="C183" s="3">
        <v>33900</v>
      </c>
      <c r="D183" s="3">
        <v>28200</v>
      </c>
      <c r="E183" s="3">
        <v>27983.45</v>
      </c>
    </row>
    <row r="184" spans="1:7" x14ac:dyDescent="0.25">
      <c r="A184" s="3"/>
      <c r="B184" s="3" t="s">
        <v>70</v>
      </c>
      <c r="C184" s="3">
        <v>2000</v>
      </c>
      <c r="D184" s="3">
        <v>800</v>
      </c>
      <c r="E184" s="3">
        <v>600</v>
      </c>
    </row>
    <row r="185" spans="1:7" x14ac:dyDescent="0.25">
      <c r="A185" s="3"/>
      <c r="B185" s="3" t="s">
        <v>3</v>
      </c>
      <c r="C185" s="3">
        <v>0</v>
      </c>
      <c r="D185" s="3">
        <v>2600</v>
      </c>
      <c r="E185" s="3">
        <v>3578</v>
      </c>
    </row>
    <row r="186" spans="1:7" x14ac:dyDescent="0.25">
      <c r="A186" s="3"/>
      <c r="B186" s="3" t="s">
        <v>72</v>
      </c>
      <c r="C186" s="3">
        <v>820</v>
      </c>
      <c r="D186" s="3">
        <v>820</v>
      </c>
      <c r="E186" s="3">
        <v>810</v>
      </c>
    </row>
    <row r="187" spans="1:7" x14ac:dyDescent="0.25">
      <c r="A187" s="3"/>
      <c r="B187" s="3" t="s">
        <v>21</v>
      </c>
      <c r="C187" s="3">
        <v>3900</v>
      </c>
      <c r="D187" s="3">
        <v>3650</v>
      </c>
      <c r="E187" s="3">
        <v>3671.93</v>
      </c>
    </row>
    <row r="188" spans="1:7" x14ac:dyDescent="0.25">
      <c r="A188" s="3"/>
      <c r="B188" s="3" t="s">
        <v>4</v>
      </c>
      <c r="C188" s="3">
        <v>575</v>
      </c>
      <c r="D188" s="3">
        <v>575</v>
      </c>
      <c r="E188" s="3">
        <v>513.41999999999996</v>
      </c>
    </row>
    <row r="189" spans="1:7" x14ac:dyDescent="0.25">
      <c r="A189" s="3"/>
      <c r="B189" s="3" t="s">
        <v>5</v>
      </c>
      <c r="C189" s="3">
        <v>5670</v>
      </c>
      <c r="D189" s="3">
        <v>5120</v>
      </c>
      <c r="E189" s="3">
        <v>5135.5600000000004</v>
      </c>
    </row>
    <row r="190" spans="1:7" x14ac:dyDescent="0.25">
      <c r="A190" s="3"/>
      <c r="B190" s="3" t="s">
        <v>6</v>
      </c>
      <c r="C190" s="3">
        <v>330</v>
      </c>
      <c r="D190" s="3">
        <v>330</v>
      </c>
      <c r="E190" s="3">
        <v>293.32</v>
      </c>
    </row>
    <row r="191" spans="1:7" x14ac:dyDescent="0.25">
      <c r="A191" s="3"/>
      <c r="B191" s="3" t="s">
        <v>7</v>
      </c>
      <c r="C191" s="3">
        <v>1208</v>
      </c>
      <c r="D191" s="3">
        <v>1208</v>
      </c>
      <c r="E191" s="3">
        <v>1100.4000000000001</v>
      </c>
    </row>
    <row r="192" spans="1:7" x14ac:dyDescent="0.25">
      <c r="A192" s="3"/>
      <c r="B192" s="3" t="s">
        <v>8</v>
      </c>
      <c r="C192" s="3">
        <v>410</v>
      </c>
      <c r="D192" s="3">
        <v>410</v>
      </c>
      <c r="E192" s="3">
        <v>366.74</v>
      </c>
    </row>
    <row r="193" spans="1:5" x14ac:dyDescent="0.25">
      <c r="A193" s="3"/>
      <c r="B193" s="3" t="s">
        <v>9</v>
      </c>
      <c r="C193" s="3">
        <v>1900</v>
      </c>
      <c r="D193" s="3">
        <v>1750</v>
      </c>
      <c r="E193" s="3">
        <v>1742.29</v>
      </c>
    </row>
    <row r="194" spans="1:5" x14ac:dyDescent="0.25">
      <c r="A194" s="3"/>
      <c r="B194" s="3" t="s">
        <v>73</v>
      </c>
      <c r="C194" s="3">
        <v>500</v>
      </c>
      <c r="D194" s="3">
        <v>500</v>
      </c>
      <c r="E194" s="3">
        <v>536.83000000000004</v>
      </c>
    </row>
    <row r="195" spans="1:5" x14ac:dyDescent="0.25">
      <c r="A195" s="3"/>
      <c r="B195" s="3" t="s">
        <v>97</v>
      </c>
      <c r="C195" s="3">
        <v>200</v>
      </c>
      <c r="D195" s="3">
        <v>300</v>
      </c>
      <c r="E195" s="3">
        <v>301.54000000000002</v>
      </c>
    </row>
    <row r="196" spans="1:5" x14ac:dyDescent="0.25">
      <c r="A196" s="3"/>
      <c r="B196" s="3" t="s">
        <v>52</v>
      </c>
      <c r="C196" s="3">
        <v>400</v>
      </c>
      <c r="D196" s="3">
        <v>400</v>
      </c>
      <c r="E196" s="3">
        <v>400</v>
      </c>
    </row>
    <row r="197" spans="1:5" x14ac:dyDescent="0.25">
      <c r="A197" s="3"/>
      <c r="B197" s="3" t="s">
        <v>53</v>
      </c>
      <c r="C197" s="3">
        <v>450</v>
      </c>
      <c r="D197" s="3">
        <v>450</v>
      </c>
      <c r="E197" s="3">
        <v>450</v>
      </c>
    </row>
    <row r="198" spans="1:5" x14ac:dyDescent="0.25">
      <c r="A198" s="3"/>
      <c r="B198" s="3" t="s">
        <v>54</v>
      </c>
      <c r="C198" s="3">
        <v>100</v>
      </c>
      <c r="D198" s="3">
        <v>100</v>
      </c>
      <c r="E198" s="3">
        <v>100</v>
      </c>
    </row>
    <row r="199" spans="1:5" x14ac:dyDescent="0.25">
      <c r="A199" s="3"/>
      <c r="B199" s="3" t="s">
        <v>10</v>
      </c>
      <c r="C199" s="3">
        <v>400</v>
      </c>
      <c r="D199" s="3">
        <v>400</v>
      </c>
      <c r="E199" s="3">
        <v>360</v>
      </c>
    </row>
    <row r="200" spans="1:5" x14ac:dyDescent="0.25">
      <c r="A200" s="3"/>
      <c r="B200" s="3" t="s">
        <v>103</v>
      </c>
      <c r="C200" s="3">
        <v>2800</v>
      </c>
      <c r="D200" s="3">
        <v>2800</v>
      </c>
      <c r="E200" s="3">
        <v>3139.05</v>
      </c>
    </row>
    <row r="201" spans="1:5" x14ac:dyDescent="0.25">
      <c r="A201" s="3"/>
      <c r="B201" s="3" t="s">
        <v>11</v>
      </c>
      <c r="C201" s="3">
        <v>0</v>
      </c>
      <c r="D201" s="3">
        <v>0</v>
      </c>
      <c r="E201" s="3">
        <v>0</v>
      </c>
    </row>
    <row r="202" spans="1:5" x14ac:dyDescent="0.25">
      <c r="A202" s="3"/>
      <c r="B202" s="3" t="s">
        <v>55</v>
      </c>
      <c r="C202" s="3">
        <v>600</v>
      </c>
      <c r="D202" s="3">
        <v>600</v>
      </c>
      <c r="E202" s="3">
        <v>571.44000000000005</v>
      </c>
    </row>
    <row r="203" spans="1:5" x14ac:dyDescent="0.25">
      <c r="A203" s="3"/>
      <c r="B203" s="3" t="s">
        <v>466</v>
      </c>
      <c r="C203" s="3">
        <v>150</v>
      </c>
      <c r="D203" s="3">
        <v>150</v>
      </c>
      <c r="E203" s="3">
        <v>156.12</v>
      </c>
    </row>
    <row r="204" spans="1:5" x14ac:dyDescent="0.25">
      <c r="A204" s="3"/>
      <c r="B204" s="3" t="s">
        <v>16</v>
      </c>
      <c r="C204" s="3">
        <v>150</v>
      </c>
      <c r="D204" s="3">
        <v>150</v>
      </c>
      <c r="E204" s="3">
        <v>191</v>
      </c>
    </row>
    <row r="205" spans="1:5" x14ac:dyDescent="0.25">
      <c r="A205" s="3"/>
      <c r="B205" s="3" t="s">
        <v>60</v>
      </c>
      <c r="C205" s="3">
        <v>200</v>
      </c>
      <c r="D205" s="3">
        <v>200</v>
      </c>
      <c r="E205" s="3">
        <v>0</v>
      </c>
    </row>
    <row r="206" spans="1:5" x14ac:dyDescent="0.25">
      <c r="A206" s="3"/>
      <c r="B206" s="3" t="s">
        <v>105</v>
      </c>
      <c r="C206" s="3">
        <v>80</v>
      </c>
      <c r="D206" s="3">
        <v>80</v>
      </c>
      <c r="E206" s="3">
        <v>80.61</v>
      </c>
    </row>
    <row r="207" spans="1:5" x14ac:dyDescent="0.25">
      <c r="A207" s="3"/>
      <c r="B207" s="3" t="s">
        <v>106</v>
      </c>
      <c r="C207" s="3">
        <v>0</v>
      </c>
      <c r="D207" s="3">
        <v>0</v>
      </c>
      <c r="E207" s="3">
        <v>0</v>
      </c>
    </row>
    <row r="208" spans="1:5" x14ac:dyDescent="0.25">
      <c r="A208" s="3"/>
      <c r="B208" s="3" t="s">
        <v>107</v>
      </c>
      <c r="C208" s="3">
        <v>200</v>
      </c>
      <c r="D208" s="3">
        <v>200</v>
      </c>
      <c r="E208" s="3">
        <v>200</v>
      </c>
    </row>
    <row r="209" spans="1:5" x14ac:dyDescent="0.25">
      <c r="A209" s="3"/>
      <c r="B209" s="3" t="s">
        <v>17</v>
      </c>
      <c r="C209" s="3">
        <v>1200</v>
      </c>
      <c r="D209" s="3">
        <v>1200</v>
      </c>
      <c r="E209" s="3">
        <v>1099.2</v>
      </c>
    </row>
    <row r="210" spans="1:5" x14ac:dyDescent="0.25">
      <c r="A210" s="3"/>
      <c r="B210" s="3" t="s">
        <v>22</v>
      </c>
      <c r="C210" s="3">
        <v>570</v>
      </c>
      <c r="D210" s="3">
        <v>570</v>
      </c>
      <c r="E210" s="3">
        <v>494.21</v>
      </c>
    </row>
    <row r="211" spans="1:5" x14ac:dyDescent="0.25">
      <c r="A211" s="3"/>
      <c r="B211" s="3" t="s">
        <v>75</v>
      </c>
      <c r="C211" s="3">
        <v>100</v>
      </c>
      <c r="D211" s="3">
        <v>100</v>
      </c>
      <c r="E211" s="3">
        <v>0</v>
      </c>
    </row>
    <row r="212" spans="1:5" x14ac:dyDescent="0.25">
      <c r="A212" s="3"/>
      <c r="B212" s="3" t="s">
        <v>517</v>
      </c>
      <c r="C212" s="3">
        <v>550</v>
      </c>
      <c r="D212" s="3">
        <v>550</v>
      </c>
      <c r="E212" s="3">
        <v>0</v>
      </c>
    </row>
    <row r="213" spans="1:5" x14ac:dyDescent="0.25">
      <c r="A213" s="3"/>
      <c r="B213" s="6" t="s">
        <v>108</v>
      </c>
      <c r="C213" s="6">
        <f>SUM(C182:C212)</f>
        <v>63363</v>
      </c>
      <c r="D213" s="6">
        <f>SUM(D182:D212)</f>
        <v>58213</v>
      </c>
      <c r="E213" s="6">
        <f>SUM(E182:E212)</f>
        <v>57886.650000000009</v>
      </c>
    </row>
    <row r="214" spans="1:5" x14ac:dyDescent="0.25">
      <c r="A214" s="4" t="s">
        <v>109</v>
      </c>
      <c r="B214" s="4" t="s">
        <v>110</v>
      </c>
      <c r="C214" s="3"/>
      <c r="D214" s="3"/>
      <c r="E214" s="3"/>
    </row>
    <row r="215" spans="1:5" x14ac:dyDescent="0.25">
      <c r="A215" s="3"/>
      <c r="B215" s="3" t="s">
        <v>55</v>
      </c>
      <c r="C215" s="3">
        <v>500</v>
      </c>
      <c r="D215" s="3">
        <v>500</v>
      </c>
      <c r="E215" s="3">
        <v>702</v>
      </c>
    </row>
    <row r="216" spans="1:5" x14ac:dyDescent="0.25">
      <c r="A216" s="3"/>
      <c r="B216" s="3" t="s">
        <v>58</v>
      </c>
      <c r="C216" s="3">
        <v>500</v>
      </c>
      <c r="D216" s="3">
        <v>500</v>
      </c>
      <c r="E216" s="3">
        <v>348</v>
      </c>
    </row>
    <row r="217" spans="1:5" x14ac:dyDescent="0.25">
      <c r="A217" s="3"/>
      <c r="B217" s="3" t="s">
        <v>60</v>
      </c>
      <c r="C217" s="3">
        <v>0</v>
      </c>
      <c r="D217" s="3">
        <v>0</v>
      </c>
      <c r="E217" s="3">
        <v>383.4</v>
      </c>
    </row>
    <row r="218" spans="1:5" x14ac:dyDescent="0.25">
      <c r="A218" s="3"/>
      <c r="B218" s="8" t="s">
        <v>559</v>
      </c>
      <c r="C218" s="8">
        <v>0</v>
      </c>
      <c r="D218" s="8">
        <v>0</v>
      </c>
      <c r="E218" s="8">
        <v>1979.99</v>
      </c>
    </row>
    <row r="219" spans="1:5" x14ac:dyDescent="0.25">
      <c r="A219" s="3"/>
      <c r="B219" s="6" t="s">
        <v>111</v>
      </c>
      <c r="C219" s="6">
        <f>SUM(C215:C218)</f>
        <v>1000</v>
      </c>
      <c r="D219" s="6">
        <f>SUM(D215:D218)</f>
        <v>1000</v>
      </c>
      <c r="E219" s="6">
        <f>SUM(E215:E218)</f>
        <v>3413.3900000000003</v>
      </c>
    </row>
    <row r="220" spans="1:5" x14ac:dyDescent="0.25">
      <c r="A220" s="4" t="s">
        <v>112</v>
      </c>
      <c r="B220" s="4" t="s">
        <v>113</v>
      </c>
      <c r="C220" s="3"/>
      <c r="D220" s="3"/>
      <c r="E220" s="3"/>
    </row>
    <row r="221" spans="1:5" x14ac:dyDescent="0.25">
      <c r="A221" s="3"/>
      <c r="B221" s="3" t="s">
        <v>68</v>
      </c>
      <c r="C221" s="3">
        <v>22400</v>
      </c>
      <c r="D221" s="3">
        <v>22400</v>
      </c>
      <c r="E221" s="3">
        <v>24016.560000000001</v>
      </c>
    </row>
    <row r="222" spans="1:5" x14ac:dyDescent="0.25">
      <c r="A222" s="3"/>
      <c r="B222" s="3" t="s">
        <v>70</v>
      </c>
      <c r="C222" s="3">
        <v>100</v>
      </c>
      <c r="D222" s="3">
        <v>100</v>
      </c>
      <c r="E222" s="3">
        <v>0</v>
      </c>
    </row>
    <row r="223" spans="1:5" x14ac:dyDescent="0.25">
      <c r="A223" s="3"/>
      <c r="B223" s="3" t="s">
        <v>3</v>
      </c>
      <c r="C223" s="3">
        <v>0</v>
      </c>
      <c r="D223" s="3">
        <v>900</v>
      </c>
      <c r="E223" s="3">
        <v>1350</v>
      </c>
    </row>
    <row r="224" spans="1:5" x14ac:dyDescent="0.25">
      <c r="A224" s="3"/>
      <c r="B224" s="3" t="s">
        <v>21</v>
      </c>
      <c r="C224" s="3">
        <v>2070</v>
      </c>
      <c r="D224" s="3">
        <v>2070</v>
      </c>
      <c r="E224" s="3">
        <v>2699.55</v>
      </c>
    </row>
    <row r="225" spans="1:5" x14ac:dyDescent="0.25">
      <c r="A225" s="3"/>
      <c r="B225" s="3" t="s">
        <v>4</v>
      </c>
      <c r="C225" s="3">
        <v>320</v>
      </c>
      <c r="D225" s="3">
        <v>320</v>
      </c>
      <c r="E225" s="3">
        <v>441.55</v>
      </c>
    </row>
    <row r="226" spans="1:5" x14ac:dyDescent="0.25">
      <c r="A226" s="3"/>
      <c r="B226" s="3" t="s">
        <v>5</v>
      </c>
      <c r="C226" s="3">
        <v>3160</v>
      </c>
      <c r="D226" s="3">
        <v>3160</v>
      </c>
      <c r="E226" s="3">
        <v>4417.18</v>
      </c>
    </row>
    <row r="227" spans="1:5" x14ac:dyDescent="0.25">
      <c r="A227" s="3"/>
      <c r="B227" s="3" t="s">
        <v>6</v>
      </c>
      <c r="C227" s="3">
        <v>182</v>
      </c>
      <c r="D227" s="3">
        <v>182</v>
      </c>
      <c r="E227" s="3">
        <v>252.3</v>
      </c>
    </row>
    <row r="228" spans="1:5" x14ac:dyDescent="0.25">
      <c r="A228" s="3"/>
      <c r="B228" s="3" t="s">
        <v>7</v>
      </c>
      <c r="C228" s="3">
        <v>305</v>
      </c>
      <c r="D228" s="3">
        <v>305</v>
      </c>
      <c r="E228" s="3">
        <v>799.87</v>
      </c>
    </row>
    <row r="229" spans="1:5" x14ac:dyDescent="0.25">
      <c r="A229" s="3"/>
      <c r="B229" s="3" t="s">
        <v>8</v>
      </c>
      <c r="C229" s="3">
        <v>120</v>
      </c>
      <c r="D229" s="3">
        <v>120</v>
      </c>
      <c r="E229" s="3">
        <v>266.57</v>
      </c>
    </row>
    <row r="230" spans="1:5" x14ac:dyDescent="0.25">
      <c r="A230" s="3"/>
      <c r="B230" s="3" t="s">
        <v>9</v>
      </c>
      <c r="C230" s="3">
        <v>1000</v>
      </c>
      <c r="D230" s="3">
        <v>1000</v>
      </c>
      <c r="E230" s="3">
        <v>1498.53</v>
      </c>
    </row>
    <row r="231" spans="1:5" x14ac:dyDescent="0.25">
      <c r="A231" s="3"/>
      <c r="B231" s="3" t="s">
        <v>73</v>
      </c>
      <c r="C231" s="3">
        <v>200</v>
      </c>
      <c r="D231" s="3">
        <v>200</v>
      </c>
      <c r="E231" s="3">
        <v>79.48</v>
      </c>
    </row>
    <row r="232" spans="1:5" x14ac:dyDescent="0.25">
      <c r="A232" s="3"/>
      <c r="B232" s="3" t="s">
        <v>97</v>
      </c>
      <c r="C232" s="3">
        <v>0</v>
      </c>
      <c r="D232" s="3">
        <v>0</v>
      </c>
      <c r="E232" s="3">
        <v>491.78</v>
      </c>
    </row>
    <row r="233" spans="1:5" x14ac:dyDescent="0.25">
      <c r="A233" s="3"/>
      <c r="B233" s="3" t="s">
        <v>55</v>
      </c>
      <c r="C233" s="3">
        <v>200</v>
      </c>
      <c r="D233" s="3">
        <v>200</v>
      </c>
      <c r="E233" s="3">
        <v>144.91999999999999</v>
      </c>
    </row>
    <row r="234" spans="1:5" x14ac:dyDescent="0.25">
      <c r="A234" s="3"/>
      <c r="B234" s="3" t="s">
        <v>10</v>
      </c>
      <c r="C234" s="3">
        <v>300</v>
      </c>
      <c r="D234" s="3">
        <v>300</v>
      </c>
      <c r="E234" s="3">
        <v>296.14999999999998</v>
      </c>
    </row>
    <row r="235" spans="1:5" x14ac:dyDescent="0.25">
      <c r="A235" s="3"/>
      <c r="B235" s="3" t="s">
        <v>12</v>
      </c>
      <c r="C235" s="3">
        <v>100</v>
      </c>
      <c r="D235" s="3">
        <v>100</v>
      </c>
      <c r="E235" s="3">
        <v>0</v>
      </c>
    </row>
    <row r="236" spans="1:5" x14ac:dyDescent="0.25">
      <c r="A236" s="3"/>
      <c r="B236" s="3" t="s">
        <v>60</v>
      </c>
      <c r="C236" s="3">
        <v>0</v>
      </c>
      <c r="D236" s="3">
        <v>0</v>
      </c>
      <c r="E236" s="3">
        <v>0</v>
      </c>
    </row>
    <row r="237" spans="1:5" x14ac:dyDescent="0.25">
      <c r="A237" s="3"/>
      <c r="B237" s="3" t="s">
        <v>107</v>
      </c>
      <c r="C237" s="3">
        <v>200</v>
      </c>
      <c r="D237" s="3">
        <v>200</v>
      </c>
      <c r="E237" s="3">
        <v>0</v>
      </c>
    </row>
    <row r="238" spans="1:5" x14ac:dyDescent="0.25">
      <c r="A238" s="3"/>
      <c r="B238" s="3" t="s">
        <v>17</v>
      </c>
      <c r="C238" s="3">
        <v>1200</v>
      </c>
      <c r="D238" s="3">
        <v>1200</v>
      </c>
      <c r="E238" s="3">
        <v>1600.6</v>
      </c>
    </row>
    <row r="239" spans="1:5" x14ac:dyDescent="0.25">
      <c r="A239" s="3"/>
      <c r="B239" s="3" t="s">
        <v>22</v>
      </c>
      <c r="C239" s="3">
        <v>310</v>
      </c>
      <c r="D239" s="3">
        <v>310</v>
      </c>
      <c r="E239" s="3">
        <v>283.99</v>
      </c>
    </row>
    <row r="240" spans="1:5" x14ac:dyDescent="0.25">
      <c r="A240" s="3"/>
      <c r="B240" s="3" t="s">
        <v>537</v>
      </c>
      <c r="C240" s="3">
        <v>0</v>
      </c>
      <c r="D240" s="3">
        <v>0</v>
      </c>
      <c r="E240" s="3">
        <v>1396</v>
      </c>
    </row>
    <row r="241" spans="1:5" x14ac:dyDescent="0.25">
      <c r="A241" s="3"/>
      <c r="B241" s="3" t="s">
        <v>75</v>
      </c>
      <c r="C241" s="3">
        <v>10</v>
      </c>
      <c r="D241" s="3">
        <v>10</v>
      </c>
      <c r="E241" s="3">
        <v>0</v>
      </c>
    </row>
    <row r="242" spans="1:5" x14ac:dyDescent="0.25">
      <c r="A242" s="3"/>
      <c r="B242" s="3" t="s">
        <v>517</v>
      </c>
      <c r="C242" s="3">
        <v>550</v>
      </c>
      <c r="D242" s="3">
        <v>0</v>
      </c>
      <c r="E242" s="3">
        <v>0</v>
      </c>
    </row>
    <row r="243" spans="1:5" x14ac:dyDescent="0.25">
      <c r="A243" s="3"/>
      <c r="B243" s="6" t="s">
        <v>114</v>
      </c>
      <c r="C243" s="6">
        <f>SUM(C221:C242)</f>
        <v>32727</v>
      </c>
      <c r="D243" s="6">
        <f>SUM(D221:D242)</f>
        <v>33077</v>
      </c>
      <c r="E243" s="6">
        <f>SUM(E221:E242)</f>
        <v>40035.03</v>
      </c>
    </row>
    <row r="244" spans="1:5" ht="15.75" x14ac:dyDescent="0.25">
      <c r="A244" s="68"/>
      <c r="B244" s="69" t="s">
        <v>115</v>
      </c>
      <c r="C244" s="69">
        <f>C168+C172+C180+C213+C219+C243</f>
        <v>126710</v>
      </c>
      <c r="D244" s="69">
        <f>D168+D172+D180+D213+D219+D243</f>
        <v>117344</v>
      </c>
      <c r="E244" s="69">
        <f>E168+E172+E180+E213+E219+E243</f>
        <v>123976.90000000001</v>
      </c>
    </row>
    <row r="245" spans="1:5" x14ac:dyDescent="0.25">
      <c r="A245" s="10" t="s">
        <v>116</v>
      </c>
      <c r="B245" s="10" t="s">
        <v>117</v>
      </c>
      <c r="C245" s="3"/>
      <c r="D245" s="3"/>
      <c r="E245" s="3"/>
    </row>
    <row r="246" spans="1:5" x14ac:dyDescent="0.25">
      <c r="A246" s="4" t="s">
        <v>118</v>
      </c>
      <c r="B246" s="4" t="s">
        <v>119</v>
      </c>
      <c r="C246" s="3"/>
      <c r="D246" s="3"/>
      <c r="E246" s="3"/>
    </row>
    <row r="247" spans="1:5" x14ac:dyDescent="0.25">
      <c r="A247" s="3"/>
      <c r="B247" s="3" t="s">
        <v>120</v>
      </c>
      <c r="C247" s="3">
        <v>4000</v>
      </c>
      <c r="D247" s="3">
        <v>4000</v>
      </c>
      <c r="E247" s="3">
        <v>1641.12</v>
      </c>
    </row>
    <row r="248" spans="1:5" x14ac:dyDescent="0.25">
      <c r="A248" s="3"/>
      <c r="B248" s="3" t="s">
        <v>55</v>
      </c>
      <c r="C248" s="3">
        <v>2200</v>
      </c>
      <c r="D248" s="3">
        <v>2200</v>
      </c>
      <c r="E248" s="3">
        <v>1437.43</v>
      </c>
    </row>
    <row r="249" spans="1:5" x14ac:dyDescent="0.25">
      <c r="A249" s="3"/>
      <c r="B249" s="3" t="s">
        <v>60</v>
      </c>
      <c r="C249" s="3">
        <v>250</v>
      </c>
      <c r="D249" s="3">
        <v>250</v>
      </c>
      <c r="E249" s="3">
        <v>10241.31</v>
      </c>
    </row>
    <row r="250" spans="1:5" x14ac:dyDescent="0.25">
      <c r="A250" s="3"/>
      <c r="B250" s="3" t="s">
        <v>449</v>
      </c>
      <c r="C250" s="3">
        <v>22210</v>
      </c>
      <c r="D250" s="3">
        <v>42210</v>
      </c>
      <c r="E250" s="3">
        <v>42832.15</v>
      </c>
    </row>
    <row r="251" spans="1:5" x14ac:dyDescent="0.25">
      <c r="A251" s="3"/>
      <c r="B251" s="3" t="s">
        <v>448</v>
      </c>
      <c r="C251" s="3">
        <v>340</v>
      </c>
      <c r="D251" s="3">
        <v>340</v>
      </c>
      <c r="E251" s="3">
        <v>337.84</v>
      </c>
    </row>
    <row r="252" spans="1:5" x14ac:dyDescent="0.25">
      <c r="A252" s="3"/>
      <c r="B252" s="3" t="s">
        <v>471</v>
      </c>
      <c r="C252" s="3">
        <v>120000</v>
      </c>
      <c r="D252" s="3">
        <v>140000</v>
      </c>
      <c r="E252" s="3">
        <v>128038.78</v>
      </c>
    </row>
    <row r="253" spans="1:5" x14ac:dyDescent="0.25">
      <c r="A253" s="3"/>
      <c r="B253" s="3" t="s">
        <v>472</v>
      </c>
      <c r="C253" s="3">
        <v>0</v>
      </c>
      <c r="D253" s="3">
        <v>0</v>
      </c>
      <c r="E253" s="3">
        <v>0</v>
      </c>
    </row>
    <row r="254" spans="1:5" x14ac:dyDescent="0.25">
      <c r="A254" s="3"/>
      <c r="B254" s="9" t="s">
        <v>121</v>
      </c>
      <c r="C254" s="9">
        <f>SUM(C247:C253)</f>
        <v>149000</v>
      </c>
      <c r="D254" s="9">
        <f>SUM(D247:D253)</f>
        <v>189000</v>
      </c>
      <c r="E254" s="9">
        <f>SUM(E247:E253)</f>
        <v>184528.63</v>
      </c>
    </row>
    <row r="255" spans="1:5" ht="15.75" x14ac:dyDescent="0.25">
      <c r="A255" s="3"/>
      <c r="B255" s="69" t="s">
        <v>122</v>
      </c>
      <c r="C255" s="69">
        <f t="shared" ref="C255" si="5">SUM(C254)</f>
        <v>149000</v>
      </c>
      <c r="D255" s="69">
        <f t="shared" ref="D255" si="6">SUM(D254)</f>
        <v>189000</v>
      </c>
      <c r="E255" s="69">
        <f>SUM(E254)</f>
        <v>184528.63</v>
      </c>
    </row>
    <row r="256" spans="1:5" x14ac:dyDescent="0.25">
      <c r="A256" s="4" t="s">
        <v>123</v>
      </c>
      <c r="B256" s="4" t="s">
        <v>124</v>
      </c>
      <c r="C256" s="3"/>
      <c r="D256" s="3"/>
      <c r="E256" s="3"/>
    </row>
    <row r="257" spans="1:7" x14ac:dyDescent="0.25">
      <c r="A257" s="4" t="s">
        <v>125</v>
      </c>
      <c r="B257" s="4" t="s">
        <v>126</v>
      </c>
      <c r="C257" s="3"/>
      <c r="D257" s="3"/>
      <c r="E257" s="3"/>
    </row>
    <row r="258" spans="1:7" x14ac:dyDescent="0.25">
      <c r="A258" s="3"/>
      <c r="B258" s="3" t="s">
        <v>508</v>
      </c>
      <c r="C258" s="3">
        <v>500</v>
      </c>
      <c r="D258" s="3">
        <v>3500</v>
      </c>
      <c r="E258" s="3">
        <v>3542.36</v>
      </c>
    </row>
    <row r="259" spans="1:7" x14ac:dyDescent="0.25">
      <c r="A259" s="3"/>
      <c r="B259" s="3" t="s">
        <v>127</v>
      </c>
      <c r="C259" s="3">
        <v>0</v>
      </c>
      <c r="D259" s="3">
        <v>9800</v>
      </c>
      <c r="E259" s="3">
        <v>9413.66</v>
      </c>
    </row>
    <row r="260" spans="1:7" x14ac:dyDescent="0.25">
      <c r="A260" s="3"/>
      <c r="B260" s="3" t="s">
        <v>60</v>
      </c>
      <c r="C260" s="3">
        <v>0</v>
      </c>
      <c r="D260" s="3">
        <v>1000</v>
      </c>
      <c r="E260" s="3">
        <v>823.2</v>
      </c>
    </row>
    <row r="261" spans="1:7" x14ac:dyDescent="0.25">
      <c r="A261" s="3"/>
      <c r="B261" s="8" t="s">
        <v>561</v>
      </c>
      <c r="C261" s="8">
        <v>0</v>
      </c>
      <c r="D261" s="8">
        <v>0</v>
      </c>
      <c r="E261" s="8">
        <v>9600</v>
      </c>
    </row>
    <row r="262" spans="1:7" x14ac:dyDescent="0.25">
      <c r="A262" s="3"/>
      <c r="B262" s="8" t="s">
        <v>519</v>
      </c>
      <c r="C262" s="8">
        <v>50000</v>
      </c>
      <c r="D262" s="8">
        <v>0</v>
      </c>
      <c r="E262" s="8">
        <v>0</v>
      </c>
    </row>
    <row r="263" spans="1:7" x14ac:dyDescent="0.25">
      <c r="A263" s="3"/>
      <c r="B263" s="8" t="s">
        <v>562</v>
      </c>
      <c r="C263" s="8">
        <v>0</v>
      </c>
      <c r="D263" s="8">
        <v>0</v>
      </c>
      <c r="E263" s="8">
        <v>995.34</v>
      </c>
    </row>
    <row r="264" spans="1:7" x14ac:dyDescent="0.25">
      <c r="A264" s="3"/>
      <c r="B264" s="8" t="s">
        <v>520</v>
      </c>
      <c r="C264" s="8">
        <v>50000</v>
      </c>
      <c r="D264" s="8">
        <v>100000</v>
      </c>
      <c r="E264" s="8">
        <v>100000</v>
      </c>
      <c r="F264" s="61"/>
      <c r="G264" s="61"/>
    </row>
    <row r="265" spans="1:7" x14ac:dyDescent="0.25">
      <c r="A265" s="3"/>
      <c r="B265" s="9" t="s">
        <v>128</v>
      </c>
      <c r="C265" s="9">
        <f>SUM(C258:C264)</f>
        <v>100500</v>
      </c>
      <c r="D265" s="9">
        <f>SUM(D258:D264)</f>
        <v>114300</v>
      </c>
      <c r="E265" s="9">
        <f>SUM(E258:E264)</f>
        <v>124374.56</v>
      </c>
    </row>
    <row r="266" spans="1:7" x14ac:dyDescent="0.25">
      <c r="A266" s="4" t="s">
        <v>129</v>
      </c>
      <c r="B266" s="4" t="s">
        <v>130</v>
      </c>
      <c r="C266" s="3"/>
      <c r="D266" s="3"/>
      <c r="E266" s="3"/>
    </row>
    <row r="267" spans="1:7" x14ac:dyDescent="0.25">
      <c r="A267" s="3"/>
      <c r="B267" s="3" t="s">
        <v>130</v>
      </c>
      <c r="C267" s="3">
        <v>500</v>
      </c>
      <c r="D267" s="3">
        <v>1200</v>
      </c>
      <c r="E267" s="3">
        <v>1764</v>
      </c>
    </row>
    <row r="268" spans="1:7" x14ac:dyDescent="0.25">
      <c r="A268" s="3"/>
      <c r="B268" s="9" t="s">
        <v>131</v>
      </c>
      <c r="C268" s="9">
        <f t="shared" ref="C268:D268" si="7">SUM(C267)</f>
        <v>500</v>
      </c>
      <c r="D268" s="9">
        <f t="shared" si="7"/>
        <v>1200</v>
      </c>
      <c r="E268" s="9">
        <f>SUM(E267)</f>
        <v>1764</v>
      </c>
    </row>
    <row r="269" spans="1:7" ht="15.75" x14ac:dyDescent="0.25">
      <c r="A269" s="3"/>
      <c r="B269" s="69" t="s">
        <v>132</v>
      </c>
      <c r="C269" s="69">
        <f t="shared" ref="C269" si="8">C265+C268</f>
        <v>101000</v>
      </c>
      <c r="D269" s="69">
        <f t="shared" ref="D269:E269" si="9">D265+D268</f>
        <v>115500</v>
      </c>
      <c r="E269" s="69">
        <f t="shared" si="9"/>
        <v>126138.56</v>
      </c>
    </row>
    <row r="270" spans="1:7" x14ac:dyDescent="0.25">
      <c r="A270" s="4" t="s">
        <v>133</v>
      </c>
      <c r="B270" s="4" t="s">
        <v>134</v>
      </c>
      <c r="C270" s="3"/>
      <c r="D270" s="3"/>
      <c r="E270" s="3"/>
    </row>
    <row r="271" spans="1:7" x14ac:dyDescent="0.25">
      <c r="A271" s="4" t="s">
        <v>135</v>
      </c>
      <c r="B271" s="4" t="s">
        <v>136</v>
      </c>
      <c r="C271" s="3"/>
      <c r="D271" s="3"/>
      <c r="E271" s="3"/>
    </row>
    <row r="272" spans="1:7" x14ac:dyDescent="0.25">
      <c r="A272" s="3"/>
      <c r="B272" s="3" t="s">
        <v>137</v>
      </c>
      <c r="C272" s="3">
        <v>97200</v>
      </c>
      <c r="D272" s="3">
        <v>82200</v>
      </c>
      <c r="E272" s="3">
        <v>79441</v>
      </c>
    </row>
    <row r="273" spans="1:5" x14ac:dyDescent="0.25">
      <c r="A273" s="3"/>
      <c r="B273" s="3" t="s">
        <v>139</v>
      </c>
      <c r="C273" s="3">
        <v>2000</v>
      </c>
      <c r="D273" s="3">
        <v>600</v>
      </c>
      <c r="E273" s="3">
        <v>600</v>
      </c>
    </row>
    <row r="274" spans="1:5" x14ac:dyDescent="0.25">
      <c r="A274" s="3"/>
      <c r="B274" s="3" t="s">
        <v>457</v>
      </c>
      <c r="C274" s="3">
        <v>100</v>
      </c>
      <c r="D274" s="3">
        <v>100</v>
      </c>
      <c r="E274" s="3">
        <v>1938.18</v>
      </c>
    </row>
    <row r="275" spans="1:5" x14ac:dyDescent="0.25">
      <c r="A275" s="3"/>
      <c r="B275" s="3" t="s">
        <v>141</v>
      </c>
      <c r="C275" s="3">
        <v>0</v>
      </c>
      <c r="D275" s="3">
        <v>10900</v>
      </c>
      <c r="E275" s="3">
        <v>10000</v>
      </c>
    </row>
    <row r="276" spans="1:5" x14ac:dyDescent="0.25">
      <c r="A276" s="3"/>
      <c r="B276" s="3" t="s">
        <v>142</v>
      </c>
      <c r="C276" s="3">
        <v>1600</v>
      </c>
      <c r="D276" s="3">
        <v>1600</v>
      </c>
      <c r="E276" s="3">
        <v>1796</v>
      </c>
    </row>
    <row r="277" spans="1:5" x14ac:dyDescent="0.25">
      <c r="A277" s="3"/>
      <c r="B277" s="3" t="s">
        <v>144</v>
      </c>
      <c r="C277" s="3">
        <v>6300</v>
      </c>
      <c r="D277" s="3">
        <v>6300</v>
      </c>
      <c r="E277" s="3">
        <v>6424.75</v>
      </c>
    </row>
    <row r="278" spans="1:5" x14ac:dyDescent="0.25">
      <c r="A278" s="3"/>
      <c r="B278" s="3" t="s">
        <v>146</v>
      </c>
      <c r="C278" s="3">
        <v>3100</v>
      </c>
      <c r="D278" s="3">
        <v>3100</v>
      </c>
      <c r="E278" s="3">
        <v>1354.99</v>
      </c>
    </row>
    <row r="279" spans="1:5" x14ac:dyDescent="0.25">
      <c r="A279" s="3"/>
      <c r="B279" s="3" t="s">
        <v>148</v>
      </c>
      <c r="C279" s="3">
        <v>1400</v>
      </c>
      <c r="D279" s="3">
        <v>1400</v>
      </c>
      <c r="E279" s="3">
        <v>1212.97</v>
      </c>
    </row>
    <row r="280" spans="1:5" x14ac:dyDescent="0.25">
      <c r="A280" s="3"/>
      <c r="B280" s="3" t="s">
        <v>150</v>
      </c>
      <c r="C280" s="3">
        <v>13650</v>
      </c>
      <c r="D280" s="3">
        <v>13650</v>
      </c>
      <c r="E280" s="3">
        <v>12133.42</v>
      </c>
    </row>
    <row r="281" spans="1:5" x14ac:dyDescent="0.25">
      <c r="A281" s="3"/>
      <c r="B281" s="3" t="s">
        <v>152</v>
      </c>
      <c r="C281" s="3">
        <v>800</v>
      </c>
      <c r="D281" s="3">
        <v>800</v>
      </c>
      <c r="E281" s="3">
        <v>692.91</v>
      </c>
    </row>
    <row r="282" spans="1:5" x14ac:dyDescent="0.25">
      <c r="A282" s="3"/>
      <c r="B282" s="3" t="s">
        <v>154</v>
      </c>
      <c r="C282" s="3">
        <v>2880</v>
      </c>
      <c r="D282" s="3">
        <v>2880</v>
      </c>
      <c r="E282" s="3">
        <v>2599.79</v>
      </c>
    </row>
    <row r="283" spans="1:5" x14ac:dyDescent="0.25">
      <c r="A283" s="3"/>
      <c r="B283" s="3" t="s">
        <v>156</v>
      </c>
      <c r="C283" s="3">
        <v>1000</v>
      </c>
      <c r="D283" s="3">
        <v>1000</v>
      </c>
      <c r="E283" s="3">
        <v>866.4</v>
      </c>
    </row>
    <row r="284" spans="1:5" x14ac:dyDescent="0.25">
      <c r="A284" s="3"/>
      <c r="B284" s="3" t="s">
        <v>158</v>
      </c>
      <c r="C284" s="3">
        <v>4500</v>
      </c>
      <c r="D284" s="3">
        <v>4500</v>
      </c>
      <c r="E284" s="3">
        <v>4116.28</v>
      </c>
    </row>
    <row r="285" spans="1:5" x14ac:dyDescent="0.25">
      <c r="A285" s="3"/>
      <c r="B285" s="3" t="s">
        <v>160</v>
      </c>
      <c r="C285" s="3">
        <v>600</v>
      </c>
      <c r="D285" s="3">
        <v>600</v>
      </c>
      <c r="E285" s="3">
        <v>579.29</v>
      </c>
    </row>
    <row r="286" spans="1:5" x14ac:dyDescent="0.25">
      <c r="A286" s="3"/>
      <c r="B286" s="3" t="s">
        <v>162</v>
      </c>
      <c r="C286" s="3">
        <v>2400</v>
      </c>
      <c r="D286" s="3">
        <v>2400</v>
      </c>
      <c r="E286" s="3">
        <v>669.6</v>
      </c>
    </row>
    <row r="287" spans="1:5" x14ac:dyDescent="0.25">
      <c r="A287" s="3"/>
      <c r="B287" s="3" t="s">
        <v>163</v>
      </c>
      <c r="C287" s="3">
        <v>9000</v>
      </c>
      <c r="D287" s="3">
        <v>9000</v>
      </c>
      <c r="E287" s="3">
        <v>9064.57</v>
      </c>
    </row>
    <row r="288" spans="1:5" x14ac:dyDescent="0.25">
      <c r="A288" s="3"/>
      <c r="B288" s="3" t="s">
        <v>165</v>
      </c>
      <c r="C288" s="3">
        <v>1500</v>
      </c>
      <c r="D288" s="3">
        <v>1500</v>
      </c>
      <c r="E288" s="3">
        <v>1255.23</v>
      </c>
    </row>
    <row r="289" spans="1:5" x14ac:dyDescent="0.25">
      <c r="A289" s="3"/>
      <c r="B289" s="3" t="s">
        <v>167</v>
      </c>
      <c r="C289" s="3">
        <v>450</v>
      </c>
      <c r="D289" s="3">
        <v>450</v>
      </c>
      <c r="E289" s="3">
        <v>228</v>
      </c>
    </row>
    <row r="290" spans="1:5" x14ac:dyDescent="0.25">
      <c r="A290" s="3"/>
      <c r="B290" s="3" t="s">
        <v>487</v>
      </c>
      <c r="C290" s="3">
        <v>450</v>
      </c>
      <c r="D290" s="3">
        <v>450</v>
      </c>
      <c r="E290" s="3">
        <v>388.38</v>
      </c>
    </row>
    <row r="291" spans="1:5" x14ac:dyDescent="0.25">
      <c r="A291" s="3"/>
      <c r="B291" s="3" t="s">
        <v>169</v>
      </c>
      <c r="C291" s="3">
        <v>4351</v>
      </c>
      <c r="D291" s="3">
        <v>4351</v>
      </c>
      <c r="E291" s="3">
        <v>4138</v>
      </c>
    </row>
    <row r="292" spans="1:5" x14ac:dyDescent="0.25">
      <c r="A292" s="3"/>
      <c r="B292" s="3" t="s">
        <v>170</v>
      </c>
      <c r="C292" s="3">
        <v>2000</v>
      </c>
      <c r="D292" s="3">
        <v>2000</v>
      </c>
      <c r="E292" s="3">
        <v>2576.5300000000002</v>
      </c>
    </row>
    <row r="293" spans="1:5" x14ac:dyDescent="0.25">
      <c r="A293" s="3"/>
      <c r="B293" s="3" t="s">
        <v>173</v>
      </c>
      <c r="C293" s="3">
        <v>800</v>
      </c>
      <c r="D293" s="3">
        <v>400</v>
      </c>
      <c r="E293" s="3">
        <v>399.8</v>
      </c>
    </row>
    <row r="294" spans="1:5" x14ac:dyDescent="0.25">
      <c r="A294" s="3"/>
      <c r="B294" s="3" t="s">
        <v>177</v>
      </c>
      <c r="C294" s="3">
        <v>1500</v>
      </c>
      <c r="D294" s="3">
        <v>1500</v>
      </c>
      <c r="E294" s="3">
        <v>665</v>
      </c>
    </row>
    <row r="295" spans="1:5" x14ac:dyDescent="0.25">
      <c r="A295" s="3"/>
      <c r="B295" s="3" t="s">
        <v>179</v>
      </c>
      <c r="C295" s="3">
        <v>500</v>
      </c>
      <c r="D295" s="3">
        <v>100</v>
      </c>
      <c r="E295" s="3">
        <v>199</v>
      </c>
    </row>
    <row r="296" spans="1:5" x14ac:dyDescent="0.25">
      <c r="A296" s="3"/>
      <c r="B296" s="3" t="s">
        <v>181</v>
      </c>
      <c r="C296" s="3">
        <v>4800</v>
      </c>
      <c r="D296" s="3">
        <v>4800</v>
      </c>
      <c r="E296" s="3">
        <v>4414.2</v>
      </c>
    </row>
    <row r="297" spans="1:5" x14ac:dyDescent="0.25">
      <c r="A297" s="3"/>
      <c r="B297" s="3" t="s">
        <v>183</v>
      </c>
      <c r="C297" s="3">
        <v>1400</v>
      </c>
      <c r="D297" s="3">
        <v>1400</v>
      </c>
      <c r="E297" s="3">
        <v>1213.23</v>
      </c>
    </row>
    <row r="298" spans="1:5" x14ac:dyDescent="0.25">
      <c r="A298" s="3"/>
      <c r="B298" s="3" t="s">
        <v>185</v>
      </c>
      <c r="C298" s="3">
        <v>120</v>
      </c>
      <c r="D298" s="3">
        <v>120</v>
      </c>
      <c r="E298" s="3">
        <v>272.8</v>
      </c>
    </row>
    <row r="299" spans="1:5" x14ac:dyDescent="0.25">
      <c r="A299" s="3"/>
      <c r="B299" s="3" t="s">
        <v>187</v>
      </c>
      <c r="C299" s="3">
        <v>100</v>
      </c>
      <c r="D299" s="3">
        <v>800</v>
      </c>
      <c r="E299" s="3">
        <v>739.61</v>
      </c>
    </row>
    <row r="300" spans="1:5" x14ac:dyDescent="0.25">
      <c r="A300" s="3"/>
      <c r="B300" s="3" t="s">
        <v>517</v>
      </c>
      <c r="C300" s="3">
        <v>2200</v>
      </c>
      <c r="D300" s="3">
        <v>2200</v>
      </c>
      <c r="E300" s="3">
        <v>529.92999999999995</v>
      </c>
    </row>
    <row r="301" spans="1:5" x14ac:dyDescent="0.25">
      <c r="A301" s="3"/>
      <c r="B301" s="8" t="s">
        <v>513</v>
      </c>
      <c r="C301" s="8">
        <v>16704</v>
      </c>
      <c r="D301" s="8">
        <v>16704</v>
      </c>
      <c r="E301" s="8">
        <v>16704.34</v>
      </c>
    </row>
    <row r="302" spans="1:5" x14ac:dyDescent="0.25">
      <c r="A302" s="3"/>
      <c r="B302" s="8" t="s">
        <v>531</v>
      </c>
      <c r="C302" s="8">
        <v>0</v>
      </c>
      <c r="D302" s="8">
        <v>0</v>
      </c>
      <c r="E302" s="8">
        <v>42.47</v>
      </c>
    </row>
    <row r="303" spans="1:5" x14ac:dyDescent="0.25">
      <c r="A303" s="3"/>
      <c r="B303" s="11" t="s">
        <v>192</v>
      </c>
      <c r="C303" s="11">
        <f>SUM(C272:C302)</f>
        <v>183405</v>
      </c>
      <c r="D303" s="11">
        <f>SUM(D272:D302)</f>
        <v>177805</v>
      </c>
      <c r="E303" s="11">
        <f>SUM(E272:E302)</f>
        <v>167256.66999999998</v>
      </c>
    </row>
    <row r="304" spans="1:5" x14ac:dyDescent="0.25">
      <c r="A304" s="3"/>
      <c r="B304" s="11" t="s">
        <v>563</v>
      </c>
      <c r="C304" s="11"/>
      <c r="D304" s="11"/>
      <c r="E304" s="11"/>
    </row>
    <row r="305" spans="1:5" x14ac:dyDescent="0.25">
      <c r="A305" s="3"/>
      <c r="B305" s="3" t="s">
        <v>68</v>
      </c>
      <c r="C305" s="3">
        <v>0</v>
      </c>
      <c r="D305" s="3">
        <v>0</v>
      </c>
      <c r="E305" s="3">
        <v>2842.14</v>
      </c>
    </row>
    <row r="306" spans="1:5" x14ac:dyDescent="0.25">
      <c r="A306" s="3"/>
      <c r="B306" s="3" t="s">
        <v>564</v>
      </c>
      <c r="C306" s="3">
        <v>0</v>
      </c>
      <c r="D306" s="3">
        <v>0</v>
      </c>
      <c r="E306" s="3">
        <v>223.01</v>
      </c>
    </row>
    <row r="307" spans="1:5" x14ac:dyDescent="0.25">
      <c r="A307" s="3"/>
      <c r="B307" s="3" t="s">
        <v>4</v>
      </c>
      <c r="C307" s="3">
        <v>0</v>
      </c>
      <c r="D307" s="3">
        <v>0</v>
      </c>
      <c r="E307" s="3">
        <v>21.8</v>
      </c>
    </row>
    <row r="308" spans="1:5" x14ac:dyDescent="0.25">
      <c r="A308" s="3"/>
      <c r="B308" s="3" t="s">
        <v>5</v>
      </c>
      <c r="C308" s="3">
        <v>0</v>
      </c>
      <c r="D308" s="3">
        <v>0</v>
      </c>
      <c r="E308" s="3">
        <v>218.13</v>
      </c>
    </row>
    <row r="309" spans="1:5" x14ac:dyDescent="0.25">
      <c r="A309" s="3"/>
      <c r="B309" s="3" t="s">
        <v>6</v>
      </c>
      <c r="C309" s="3">
        <v>0</v>
      </c>
      <c r="D309" s="3">
        <v>0</v>
      </c>
      <c r="E309" s="3">
        <v>12.45</v>
      </c>
    </row>
    <row r="310" spans="1:5" x14ac:dyDescent="0.25">
      <c r="A310" s="3"/>
      <c r="B310" s="3" t="s">
        <v>7</v>
      </c>
      <c r="C310" s="3">
        <v>0</v>
      </c>
      <c r="D310" s="3">
        <v>0</v>
      </c>
      <c r="E310" s="3">
        <v>46.74</v>
      </c>
    </row>
    <row r="311" spans="1:5" x14ac:dyDescent="0.25">
      <c r="A311" s="3"/>
      <c r="B311" s="3" t="s">
        <v>8</v>
      </c>
      <c r="C311" s="3">
        <v>0</v>
      </c>
      <c r="D311" s="3">
        <v>0</v>
      </c>
      <c r="E311" s="3">
        <v>15.58</v>
      </c>
    </row>
    <row r="312" spans="1:5" x14ac:dyDescent="0.25">
      <c r="A312" s="3"/>
      <c r="B312" s="3" t="s">
        <v>9</v>
      </c>
      <c r="C312" s="3">
        <v>0</v>
      </c>
      <c r="D312" s="3">
        <v>0</v>
      </c>
      <c r="E312" s="3">
        <v>74</v>
      </c>
    </row>
    <row r="313" spans="1:5" x14ac:dyDescent="0.25">
      <c r="A313" s="3"/>
      <c r="B313" s="11" t="s">
        <v>565</v>
      </c>
      <c r="C313" s="11">
        <v>0</v>
      </c>
      <c r="D313" s="11">
        <v>0</v>
      </c>
      <c r="E313" s="11">
        <f>SUM(E305:E312)</f>
        <v>3453.8499999999995</v>
      </c>
    </row>
    <row r="314" spans="1:5" x14ac:dyDescent="0.25">
      <c r="A314" s="3"/>
      <c r="B314" s="3" t="s">
        <v>138</v>
      </c>
      <c r="C314" s="3">
        <v>74500</v>
      </c>
      <c r="D314" s="3">
        <v>50500</v>
      </c>
      <c r="E314" s="3">
        <v>47479.06</v>
      </c>
    </row>
    <row r="315" spans="1:5" x14ac:dyDescent="0.25">
      <c r="A315" s="3"/>
      <c r="B315" s="3" t="s">
        <v>140</v>
      </c>
      <c r="C315" s="3">
        <v>2000</v>
      </c>
      <c r="D315" s="3">
        <v>2200</v>
      </c>
      <c r="E315" s="3">
        <v>1810</v>
      </c>
    </row>
    <row r="316" spans="1:5" x14ac:dyDescent="0.25">
      <c r="A316" s="3"/>
      <c r="B316" s="3" t="s">
        <v>465</v>
      </c>
      <c r="C316" s="3">
        <v>100</v>
      </c>
      <c r="D316" s="3">
        <v>100</v>
      </c>
      <c r="E316" s="3">
        <v>0</v>
      </c>
    </row>
    <row r="317" spans="1:5" x14ac:dyDescent="0.25">
      <c r="A317" s="3"/>
      <c r="B317" s="3" t="s">
        <v>538</v>
      </c>
      <c r="C317" s="3">
        <v>0</v>
      </c>
      <c r="D317" s="3">
        <v>4000</v>
      </c>
      <c r="E317" s="3">
        <v>4087</v>
      </c>
    </row>
    <row r="318" spans="1:5" x14ac:dyDescent="0.25">
      <c r="A318" s="3"/>
      <c r="B318" s="3" t="s">
        <v>143</v>
      </c>
      <c r="C318" s="3">
        <v>300</v>
      </c>
      <c r="D318" s="3">
        <v>0</v>
      </c>
      <c r="E318" s="3">
        <v>0</v>
      </c>
    </row>
    <row r="319" spans="1:5" x14ac:dyDescent="0.25">
      <c r="A319" s="3"/>
      <c r="B319" s="3" t="s">
        <v>145</v>
      </c>
      <c r="C319" s="3">
        <v>4430</v>
      </c>
      <c r="D319" s="3">
        <v>4430</v>
      </c>
      <c r="E319" s="3">
        <v>4817.8900000000003</v>
      </c>
    </row>
    <row r="320" spans="1:5" x14ac:dyDescent="0.25">
      <c r="A320" s="3"/>
      <c r="B320" s="3" t="s">
        <v>147</v>
      </c>
      <c r="C320" s="3">
        <v>2900</v>
      </c>
      <c r="D320" s="3">
        <v>600</v>
      </c>
      <c r="E320" s="3">
        <v>501.01</v>
      </c>
    </row>
    <row r="321" spans="1:5" x14ac:dyDescent="0.25">
      <c r="A321" s="3"/>
      <c r="B321" s="3" t="s">
        <v>149</v>
      </c>
      <c r="C321" s="3">
        <v>1080</v>
      </c>
      <c r="D321" s="3">
        <v>730</v>
      </c>
      <c r="E321" s="3">
        <v>760.72</v>
      </c>
    </row>
    <row r="322" spans="1:5" x14ac:dyDescent="0.25">
      <c r="A322" s="3"/>
      <c r="B322" s="3" t="s">
        <v>151</v>
      </c>
      <c r="C322" s="3">
        <v>10545</v>
      </c>
      <c r="D322" s="3">
        <v>7145</v>
      </c>
      <c r="E322" s="3">
        <v>7610.1</v>
      </c>
    </row>
    <row r="323" spans="1:5" x14ac:dyDescent="0.25">
      <c r="A323" s="3"/>
      <c r="B323" s="3" t="s">
        <v>153</v>
      </c>
      <c r="C323" s="3">
        <v>615</v>
      </c>
      <c r="D323" s="3">
        <v>615</v>
      </c>
      <c r="E323" s="3">
        <v>444.77</v>
      </c>
    </row>
    <row r="324" spans="1:5" x14ac:dyDescent="0.25">
      <c r="A324" s="3"/>
      <c r="B324" s="3" t="s">
        <v>155</v>
      </c>
      <c r="C324" s="3">
        <v>2219</v>
      </c>
      <c r="D324" s="3">
        <v>1619</v>
      </c>
      <c r="E324" s="3">
        <v>1630.54</v>
      </c>
    </row>
    <row r="325" spans="1:5" x14ac:dyDescent="0.25">
      <c r="A325" s="3"/>
      <c r="B325" s="3" t="s">
        <v>157</v>
      </c>
      <c r="C325" s="3">
        <v>770</v>
      </c>
      <c r="D325" s="3">
        <v>770</v>
      </c>
      <c r="E325" s="3">
        <v>543.34</v>
      </c>
    </row>
    <row r="326" spans="1:5" x14ac:dyDescent="0.25">
      <c r="A326" s="3"/>
      <c r="B326" s="3" t="s">
        <v>159</v>
      </c>
      <c r="C326" s="3">
        <v>3480</v>
      </c>
      <c r="D326" s="3">
        <v>2480</v>
      </c>
      <c r="E326" s="3">
        <v>2581.69</v>
      </c>
    </row>
    <row r="327" spans="1:5" x14ac:dyDescent="0.25">
      <c r="A327" s="3"/>
      <c r="B327" s="3" t="s">
        <v>161</v>
      </c>
      <c r="C327" s="3">
        <v>630</v>
      </c>
      <c r="D327" s="3">
        <v>630</v>
      </c>
      <c r="E327" s="3">
        <v>55.73</v>
      </c>
    </row>
    <row r="328" spans="1:5" x14ac:dyDescent="0.25">
      <c r="A328" s="3"/>
      <c r="B328" s="3" t="s">
        <v>566</v>
      </c>
      <c r="C328" s="3">
        <v>0</v>
      </c>
      <c r="D328" s="3">
        <v>0</v>
      </c>
      <c r="E328" s="3">
        <v>67.98</v>
      </c>
    </row>
    <row r="329" spans="1:5" x14ac:dyDescent="0.25">
      <c r="A329" s="3"/>
      <c r="B329" s="3" t="s">
        <v>164</v>
      </c>
      <c r="C329" s="3">
        <v>1400</v>
      </c>
      <c r="D329" s="3">
        <v>1400</v>
      </c>
      <c r="E329" s="3">
        <v>863.56</v>
      </c>
    </row>
    <row r="330" spans="1:5" x14ac:dyDescent="0.25">
      <c r="A330" s="3"/>
      <c r="B330" s="3" t="s">
        <v>176</v>
      </c>
      <c r="C330" s="3">
        <v>9500</v>
      </c>
      <c r="D330" s="3">
        <v>9500</v>
      </c>
      <c r="E330" s="3">
        <v>9263.36</v>
      </c>
    </row>
    <row r="331" spans="1:5" x14ac:dyDescent="0.25">
      <c r="A331" s="3"/>
      <c r="B331" s="3" t="s">
        <v>166</v>
      </c>
      <c r="C331" s="3">
        <v>700</v>
      </c>
      <c r="D331" s="3">
        <v>700</v>
      </c>
      <c r="E331" s="3">
        <v>1315.86</v>
      </c>
    </row>
    <row r="332" spans="1:5" x14ac:dyDescent="0.25">
      <c r="A332" s="3"/>
      <c r="B332" s="3" t="s">
        <v>168</v>
      </c>
      <c r="C332" s="3">
        <v>300</v>
      </c>
      <c r="D332" s="3">
        <v>300</v>
      </c>
      <c r="E332" s="3">
        <v>245.95</v>
      </c>
    </row>
    <row r="333" spans="1:5" x14ac:dyDescent="0.25">
      <c r="A333" s="3"/>
      <c r="B333" s="3" t="s">
        <v>488</v>
      </c>
      <c r="C333" s="3">
        <v>450</v>
      </c>
      <c r="D333" s="3">
        <v>450</v>
      </c>
      <c r="E333" s="3">
        <v>200.39</v>
      </c>
    </row>
    <row r="334" spans="1:5" x14ac:dyDescent="0.25">
      <c r="A334" s="3"/>
      <c r="B334" s="3" t="s">
        <v>171</v>
      </c>
      <c r="C334" s="3">
        <v>8100</v>
      </c>
      <c r="D334" s="3">
        <v>8100</v>
      </c>
      <c r="E334" s="3">
        <v>8106</v>
      </c>
    </row>
    <row r="335" spans="1:5" x14ac:dyDescent="0.25">
      <c r="A335" s="3"/>
      <c r="B335" s="3" t="s">
        <v>172</v>
      </c>
      <c r="C335" s="3">
        <v>2000</v>
      </c>
      <c r="D335" s="3">
        <v>2000</v>
      </c>
      <c r="E335" s="3">
        <v>1783.32</v>
      </c>
    </row>
    <row r="336" spans="1:5" x14ac:dyDescent="0.25">
      <c r="A336" s="3"/>
      <c r="B336" s="3" t="s">
        <v>175</v>
      </c>
      <c r="C336" s="3">
        <v>200</v>
      </c>
      <c r="D336" s="3">
        <v>200</v>
      </c>
      <c r="E336" s="3">
        <v>149.4</v>
      </c>
    </row>
    <row r="337" spans="1:5" x14ac:dyDescent="0.25">
      <c r="A337" s="3"/>
      <c r="B337" s="3" t="s">
        <v>174</v>
      </c>
      <c r="C337" s="3">
        <v>700</v>
      </c>
      <c r="D337" s="3">
        <v>400</v>
      </c>
      <c r="E337" s="3">
        <v>150</v>
      </c>
    </row>
    <row r="338" spans="1:5" x14ac:dyDescent="0.25">
      <c r="A338" s="3"/>
      <c r="B338" s="3" t="s">
        <v>178</v>
      </c>
      <c r="C338" s="3">
        <v>2000</v>
      </c>
      <c r="D338" s="3">
        <v>2000</v>
      </c>
      <c r="E338" s="3">
        <v>708</v>
      </c>
    </row>
    <row r="339" spans="1:5" x14ac:dyDescent="0.25">
      <c r="A339" s="3"/>
      <c r="B339" s="3" t="s">
        <v>180</v>
      </c>
      <c r="C339" s="3">
        <v>1000</v>
      </c>
      <c r="D339" s="3">
        <v>100</v>
      </c>
      <c r="E339" s="3">
        <v>65</v>
      </c>
    </row>
    <row r="340" spans="1:5" x14ac:dyDescent="0.25">
      <c r="A340" s="3"/>
      <c r="B340" s="3" t="s">
        <v>182</v>
      </c>
      <c r="C340" s="3">
        <v>4200</v>
      </c>
      <c r="D340" s="3">
        <v>4200</v>
      </c>
      <c r="E340" s="3">
        <v>4108.8999999999996</v>
      </c>
    </row>
    <row r="341" spans="1:5" x14ac:dyDescent="0.25">
      <c r="A341" s="3"/>
      <c r="B341" s="3" t="s">
        <v>184</v>
      </c>
      <c r="C341" s="3">
        <v>1060</v>
      </c>
      <c r="D341" s="3">
        <v>1060</v>
      </c>
      <c r="E341" s="3">
        <v>938.24</v>
      </c>
    </row>
    <row r="342" spans="1:5" x14ac:dyDescent="0.25">
      <c r="A342" s="3"/>
      <c r="B342" s="3" t="s">
        <v>186</v>
      </c>
      <c r="C342" s="3">
        <v>200</v>
      </c>
      <c r="D342" s="3">
        <v>200</v>
      </c>
      <c r="E342" s="3">
        <v>425.97</v>
      </c>
    </row>
    <row r="343" spans="1:5" x14ac:dyDescent="0.25">
      <c r="A343" s="3"/>
      <c r="B343" s="3" t="s">
        <v>188</v>
      </c>
      <c r="C343" s="3">
        <v>100</v>
      </c>
      <c r="D343" s="3">
        <v>600</v>
      </c>
      <c r="E343" s="3">
        <v>513.49</v>
      </c>
    </row>
    <row r="344" spans="1:5" x14ac:dyDescent="0.25">
      <c r="A344" s="3"/>
      <c r="B344" s="3" t="s">
        <v>517</v>
      </c>
      <c r="C344" s="3">
        <v>1925</v>
      </c>
      <c r="D344" s="3">
        <v>550</v>
      </c>
      <c r="E344" s="3">
        <v>0</v>
      </c>
    </row>
    <row r="345" spans="1:5" x14ac:dyDescent="0.25">
      <c r="A345" s="3"/>
      <c r="B345" s="11" t="s">
        <v>193</v>
      </c>
      <c r="C345" s="11">
        <f>SUM(C314:C344)</f>
        <v>137404</v>
      </c>
      <c r="D345" s="11">
        <f>SUM(D314:D344)</f>
        <v>107579</v>
      </c>
      <c r="E345" s="11">
        <f>SUM(E314:E344)</f>
        <v>101227.26999999999</v>
      </c>
    </row>
    <row r="346" spans="1:5" x14ac:dyDescent="0.25">
      <c r="A346" s="3"/>
      <c r="B346" s="11" t="s">
        <v>567</v>
      </c>
      <c r="C346" s="11"/>
      <c r="D346" s="11"/>
      <c r="E346" s="11"/>
    </row>
    <row r="347" spans="1:5" x14ac:dyDescent="0.25">
      <c r="A347" s="3"/>
      <c r="B347" s="3" t="s">
        <v>68</v>
      </c>
      <c r="C347" s="3">
        <v>0</v>
      </c>
      <c r="D347" s="3">
        <v>0</v>
      </c>
      <c r="E347" s="3">
        <v>22063.19</v>
      </c>
    </row>
    <row r="348" spans="1:5" x14ac:dyDescent="0.25">
      <c r="A348" s="3"/>
      <c r="B348" s="3" t="s">
        <v>569</v>
      </c>
      <c r="C348" s="3">
        <v>0</v>
      </c>
      <c r="D348" s="3">
        <v>0</v>
      </c>
      <c r="E348" s="3">
        <v>780.6</v>
      </c>
    </row>
    <row r="349" spans="1:5" x14ac:dyDescent="0.25">
      <c r="A349" s="3"/>
      <c r="B349" s="3" t="s">
        <v>564</v>
      </c>
      <c r="C349" s="3">
        <v>0</v>
      </c>
      <c r="D349" s="3">
        <v>0</v>
      </c>
      <c r="E349" s="3">
        <v>1545.67</v>
      </c>
    </row>
    <row r="350" spans="1:5" x14ac:dyDescent="0.25">
      <c r="A350" s="3"/>
      <c r="B350" s="3" t="s">
        <v>4</v>
      </c>
      <c r="C350" s="3">
        <v>0</v>
      </c>
      <c r="D350" s="3">
        <v>0</v>
      </c>
      <c r="E350" s="3">
        <v>292.97000000000003</v>
      </c>
    </row>
    <row r="351" spans="1:5" x14ac:dyDescent="0.25">
      <c r="A351" s="3"/>
      <c r="B351" s="3" t="s">
        <v>5</v>
      </c>
      <c r="C351" s="3">
        <v>0</v>
      </c>
      <c r="D351" s="3">
        <v>0</v>
      </c>
      <c r="E351" s="3">
        <v>2931.3</v>
      </c>
    </row>
    <row r="352" spans="1:5" x14ac:dyDescent="0.25">
      <c r="A352" s="3"/>
      <c r="B352" s="3" t="s">
        <v>6</v>
      </c>
      <c r="C352" s="3">
        <v>0</v>
      </c>
      <c r="D352" s="3">
        <v>0</v>
      </c>
      <c r="E352" s="3">
        <v>167.37</v>
      </c>
    </row>
    <row r="353" spans="1:5" x14ac:dyDescent="0.25">
      <c r="A353" s="3"/>
      <c r="B353" s="3" t="s">
        <v>7</v>
      </c>
      <c r="C353" s="3">
        <v>0</v>
      </c>
      <c r="D353" s="3">
        <v>0</v>
      </c>
      <c r="E353" s="3">
        <v>628.02</v>
      </c>
    </row>
    <row r="354" spans="1:5" x14ac:dyDescent="0.25">
      <c r="A354" s="3"/>
      <c r="B354" s="3" t="s">
        <v>8</v>
      </c>
      <c r="C354" s="3">
        <v>0</v>
      </c>
      <c r="D354" s="3">
        <v>0</v>
      </c>
      <c r="E354" s="3">
        <v>209.26</v>
      </c>
    </row>
    <row r="355" spans="1:5" x14ac:dyDescent="0.25">
      <c r="A355" s="3"/>
      <c r="B355" s="3" t="s">
        <v>9</v>
      </c>
      <c r="C355" s="3">
        <v>0</v>
      </c>
      <c r="D355" s="3">
        <v>0</v>
      </c>
      <c r="E355" s="3">
        <v>994.35</v>
      </c>
    </row>
    <row r="356" spans="1:5" x14ac:dyDescent="0.25">
      <c r="A356" s="3"/>
      <c r="B356" s="3" t="s">
        <v>61</v>
      </c>
      <c r="C356" s="3">
        <v>0</v>
      </c>
      <c r="D356" s="3">
        <v>0</v>
      </c>
      <c r="E356" s="3">
        <v>980</v>
      </c>
    </row>
    <row r="357" spans="1:5" x14ac:dyDescent="0.25">
      <c r="A357" s="3"/>
      <c r="B357" s="11" t="s">
        <v>568</v>
      </c>
      <c r="C357" s="11">
        <v>0</v>
      </c>
      <c r="D357" s="11">
        <v>0</v>
      </c>
      <c r="E357" s="11">
        <f>SUM(E347:E356)</f>
        <v>30592.729999999996</v>
      </c>
    </row>
    <row r="358" spans="1:5" x14ac:dyDescent="0.25">
      <c r="A358" s="4"/>
      <c r="B358" s="9" t="s">
        <v>189</v>
      </c>
      <c r="C358" s="9">
        <f>C303+C345</f>
        <v>320809</v>
      </c>
      <c r="D358" s="9">
        <f>D303+D345</f>
        <v>285384</v>
      </c>
      <c r="E358" s="9">
        <f>E303+E313+E345+E357</f>
        <v>302530.51999999996</v>
      </c>
    </row>
    <row r="359" spans="1:5" x14ac:dyDescent="0.25">
      <c r="A359" s="4" t="s">
        <v>190</v>
      </c>
      <c r="B359" s="4" t="s">
        <v>191</v>
      </c>
      <c r="C359" s="3"/>
      <c r="D359" s="3"/>
      <c r="E359" s="3"/>
    </row>
    <row r="360" spans="1:5" x14ac:dyDescent="0.25">
      <c r="A360" s="3"/>
      <c r="B360" s="3" t="s">
        <v>194</v>
      </c>
      <c r="C360" s="3"/>
      <c r="D360" s="3"/>
      <c r="E360" s="3"/>
    </row>
    <row r="361" spans="1:5" x14ac:dyDescent="0.25">
      <c r="A361" s="3"/>
      <c r="B361" s="3" t="s">
        <v>68</v>
      </c>
      <c r="C361" s="3">
        <v>49000</v>
      </c>
      <c r="D361" s="3">
        <v>41000</v>
      </c>
      <c r="E361" s="3">
        <v>39578.660000000003</v>
      </c>
    </row>
    <row r="362" spans="1:5" x14ac:dyDescent="0.25">
      <c r="A362" s="3"/>
      <c r="B362" s="3" t="s">
        <v>70</v>
      </c>
      <c r="C362" s="3">
        <v>100</v>
      </c>
      <c r="D362" s="3">
        <v>100</v>
      </c>
      <c r="E362" s="3">
        <v>900</v>
      </c>
    </row>
    <row r="363" spans="1:5" x14ac:dyDescent="0.25">
      <c r="A363" s="3"/>
      <c r="B363" s="3" t="s">
        <v>69</v>
      </c>
      <c r="C363" s="3">
        <v>0</v>
      </c>
      <c r="D363" s="3">
        <v>800</v>
      </c>
      <c r="E363" s="3">
        <v>32.090000000000003</v>
      </c>
    </row>
    <row r="364" spans="1:5" x14ac:dyDescent="0.25">
      <c r="A364" s="3"/>
      <c r="B364" s="3" t="s">
        <v>195</v>
      </c>
      <c r="C364" s="3">
        <v>0</v>
      </c>
      <c r="D364" s="3">
        <v>5000</v>
      </c>
      <c r="E364" s="3">
        <v>4363.5</v>
      </c>
    </row>
    <row r="365" spans="1:5" x14ac:dyDescent="0.25">
      <c r="A365" s="3"/>
      <c r="B365" s="3" t="s">
        <v>72</v>
      </c>
      <c r="C365" s="3">
        <v>900</v>
      </c>
      <c r="D365" s="3">
        <v>1700</v>
      </c>
      <c r="E365" s="3">
        <v>855</v>
      </c>
    </row>
    <row r="366" spans="1:5" x14ac:dyDescent="0.25">
      <c r="A366" s="3"/>
      <c r="B366" s="3" t="s">
        <v>196</v>
      </c>
      <c r="C366" s="3">
        <v>3300</v>
      </c>
      <c r="D366" s="3">
        <v>3300</v>
      </c>
      <c r="E366" s="3">
        <v>3598.27</v>
      </c>
    </row>
    <row r="367" spans="1:5" x14ac:dyDescent="0.25">
      <c r="A367" s="3"/>
      <c r="B367" s="3" t="s">
        <v>479</v>
      </c>
      <c r="C367" s="3">
        <v>1300</v>
      </c>
      <c r="D367" s="3">
        <v>1300</v>
      </c>
      <c r="E367" s="3">
        <v>643.09</v>
      </c>
    </row>
    <row r="368" spans="1:5" x14ac:dyDescent="0.25">
      <c r="A368" s="3"/>
      <c r="B368" s="3" t="s">
        <v>4</v>
      </c>
      <c r="C368" s="3">
        <v>715</v>
      </c>
      <c r="D368" s="3">
        <v>715</v>
      </c>
      <c r="E368" s="3">
        <v>677.97</v>
      </c>
    </row>
    <row r="369" spans="1:5" x14ac:dyDescent="0.25">
      <c r="A369" s="3"/>
      <c r="B369" s="3" t="s">
        <v>5</v>
      </c>
      <c r="C369" s="3">
        <v>6880</v>
      </c>
      <c r="D369" s="3">
        <v>6880</v>
      </c>
      <c r="E369" s="3">
        <v>6283.96</v>
      </c>
    </row>
    <row r="370" spans="1:5" x14ac:dyDescent="0.25">
      <c r="A370" s="3"/>
      <c r="B370" s="3" t="s">
        <v>6</v>
      </c>
      <c r="C370" s="3">
        <v>400</v>
      </c>
      <c r="D370" s="3">
        <v>400</v>
      </c>
      <c r="E370" s="3">
        <v>358.85</v>
      </c>
    </row>
    <row r="371" spans="1:5" x14ac:dyDescent="0.25">
      <c r="A371" s="3"/>
      <c r="B371" s="3" t="s">
        <v>7</v>
      </c>
      <c r="C371" s="3">
        <v>1445</v>
      </c>
      <c r="D371" s="3">
        <v>1445</v>
      </c>
      <c r="E371" s="3">
        <v>1102.69</v>
      </c>
    </row>
    <row r="372" spans="1:5" x14ac:dyDescent="0.25">
      <c r="A372" s="3"/>
      <c r="B372" s="3" t="s">
        <v>8</v>
      </c>
      <c r="C372" s="3">
        <v>510</v>
      </c>
      <c r="D372" s="3">
        <v>510</v>
      </c>
      <c r="E372" s="3">
        <v>360.89</v>
      </c>
    </row>
    <row r="373" spans="1:5" x14ac:dyDescent="0.25">
      <c r="A373" s="3"/>
      <c r="B373" s="3" t="s">
        <v>9</v>
      </c>
      <c r="C373" s="3">
        <v>2253</v>
      </c>
      <c r="D373" s="3">
        <v>2253</v>
      </c>
      <c r="E373" s="3">
        <v>2131.89</v>
      </c>
    </row>
    <row r="374" spans="1:5" x14ac:dyDescent="0.25">
      <c r="A374" s="3"/>
      <c r="B374" s="3" t="s">
        <v>73</v>
      </c>
      <c r="C374" s="3">
        <v>120</v>
      </c>
      <c r="D374" s="3">
        <v>120</v>
      </c>
      <c r="E374" s="3">
        <v>119.52</v>
      </c>
    </row>
    <row r="375" spans="1:5" x14ac:dyDescent="0.25">
      <c r="A375" s="3"/>
      <c r="B375" s="3" t="s">
        <v>52</v>
      </c>
      <c r="C375" s="3">
        <v>6300</v>
      </c>
      <c r="D375" s="3">
        <v>6300</v>
      </c>
      <c r="E375" s="3">
        <v>5049.66</v>
      </c>
    </row>
    <row r="376" spans="1:5" x14ac:dyDescent="0.25">
      <c r="A376" s="3"/>
      <c r="B376" s="3" t="s">
        <v>10</v>
      </c>
      <c r="C376" s="3">
        <v>400</v>
      </c>
      <c r="D376" s="3">
        <v>400</v>
      </c>
      <c r="E376" s="3">
        <v>337.81</v>
      </c>
    </row>
    <row r="377" spans="1:5" x14ac:dyDescent="0.25">
      <c r="A377" s="3"/>
      <c r="B377" s="3" t="s">
        <v>55</v>
      </c>
      <c r="C377" s="3">
        <v>2000</v>
      </c>
      <c r="D377" s="3">
        <v>2000</v>
      </c>
      <c r="E377" s="3">
        <v>2665.53</v>
      </c>
    </row>
    <row r="378" spans="1:5" x14ac:dyDescent="0.25">
      <c r="A378" s="3"/>
      <c r="B378" s="3" t="s">
        <v>56</v>
      </c>
      <c r="C378" s="3">
        <v>500</v>
      </c>
      <c r="D378" s="3">
        <v>250</v>
      </c>
      <c r="E378" s="3">
        <v>248.5</v>
      </c>
    </row>
    <row r="379" spans="1:5" x14ac:dyDescent="0.25">
      <c r="A379" s="3"/>
      <c r="B379" s="3" t="s">
        <v>515</v>
      </c>
      <c r="C379" s="3">
        <v>0</v>
      </c>
      <c r="D379" s="3">
        <v>0</v>
      </c>
      <c r="E379" s="3">
        <v>55</v>
      </c>
    </row>
    <row r="380" spans="1:5" x14ac:dyDescent="0.25">
      <c r="A380" s="3"/>
      <c r="B380" s="3" t="s">
        <v>514</v>
      </c>
      <c r="C380" s="3">
        <v>60000</v>
      </c>
      <c r="D380" s="3">
        <v>60000</v>
      </c>
      <c r="E380" s="3">
        <v>71095.149999999994</v>
      </c>
    </row>
    <row r="381" spans="1:5" x14ac:dyDescent="0.25">
      <c r="A381" s="3"/>
      <c r="B381" s="3" t="s">
        <v>58</v>
      </c>
      <c r="C381" s="3">
        <v>1000</v>
      </c>
      <c r="D381" s="3">
        <v>1000</v>
      </c>
      <c r="E381" s="3">
        <v>295.64</v>
      </c>
    </row>
    <row r="382" spans="1:5" x14ac:dyDescent="0.25">
      <c r="A382" s="3"/>
      <c r="B382" s="3" t="s">
        <v>16</v>
      </c>
      <c r="C382" s="3">
        <v>0</v>
      </c>
      <c r="D382" s="3">
        <v>0</v>
      </c>
      <c r="E382" s="3">
        <v>25</v>
      </c>
    </row>
    <row r="383" spans="1:5" x14ac:dyDescent="0.25">
      <c r="A383" s="3"/>
      <c r="B383" s="3" t="s">
        <v>60</v>
      </c>
      <c r="C383" s="3">
        <v>250</v>
      </c>
      <c r="D383" s="3">
        <v>250</v>
      </c>
      <c r="E383" s="3">
        <v>263.48</v>
      </c>
    </row>
    <row r="384" spans="1:5" x14ac:dyDescent="0.25">
      <c r="A384" s="3"/>
      <c r="B384" s="3" t="s">
        <v>17</v>
      </c>
      <c r="C384" s="3">
        <v>3000</v>
      </c>
      <c r="D384" s="3">
        <v>3000</v>
      </c>
      <c r="E384" s="3">
        <v>2696.58</v>
      </c>
    </row>
    <row r="385" spans="1:5" x14ac:dyDescent="0.25">
      <c r="A385" s="3"/>
      <c r="B385" s="3" t="s">
        <v>22</v>
      </c>
      <c r="C385" s="3">
        <v>700</v>
      </c>
      <c r="D385" s="3">
        <v>700</v>
      </c>
      <c r="E385" s="3">
        <v>599.66999999999996</v>
      </c>
    </row>
    <row r="386" spans="1:5" x14ac:dyDescent="0.25">
      <c r="A386" s="3"/>
      <c r="B386" s="3" t="s">
        <v>61</v>
      </c>
      <c r="C386" s="3">
        <v>500</v>
      </c>
      <c r="D386" s="3">
        <v>500</v>
      </c>
      <c r="E386" s="3">
        <v>657</v>
      </c>
    </row>
    <row r="387" spans="1:5" x14ac:dyDescent="0.25">
      <c r="A387" s="3"/>
      <c r="B387" s="3" t="s">
        <v>85</v>
      </c>
      <c r="C387" s="3">
        <v>1200</v>
      </c>
      <c r="D387" s="3">
        <v>1200</v>
      </c>
      <c r="E387" s="3">
        <v>0</v>
      </c>
    </row>
    <row r="388" spans="1:5" x14ac:dyDescent="0.25">
      <c r="A388" s="3"/>
      <c r="B388" s="3" t="s">
        <v>75</v>
      </c>
      <c r="C388" s="3">
        <v>100</v>
      </c>
      <c r="D388" s="3">
        <v>100</v>
      </c>
      <c r="E388" s="3">
        <v>615.59</v>
      </c>
    </row>
    <row r="389" spans="1:5" x14ac:dyDescent="0.25">
      <c r="A389" s="3"/>
      <c r="B389" s="3" t="s">
        <v>197</v>
      </c>
      <c r="C389" s="3">
        <v>4100</v>
      </c>
      <c r="D389" s="3">
        <v>4100</v>
      </c>
      <c r="E389" s="3">
        <v>2587.46</v>
      </c>
    </row>
    <row r="390" spans="1:5" x14ac:dyDescent="0.25">
      <c r="A390" s="3"/>
      <c r="B390" s="3" t="s">
        <v>570</v>
      </c>
      <c r="C390" s="3">
        <v>0</v>
      </c>
      <c r="D390" s="3">
        <v>0</v>
      </c>
      <c r="E390" s="3">
        <v>11538.34</v>
      </c>
    </row>
    <row r="391" spans="1:5" x14ac:dyDescent="0.25">
      <c r="A391" s="3"/>
      <c r="B391" s="3" t="s">
        <v>571</v>
      </c>
      <c r="C391" s="3">
        <v>0</v>
      </c>
      <c r="D391" s="3">
        <v>0</v>
      </c>
      <c r="E391" s="3">
        <v>375.81</v>
      </c>
    </row>
    <row r="392" spans="1:5" x14ac:dyDescent="0.25">
      <c r="A392" s="3"/>
      <c r="B392" s="3" t="s">
        <v>517</v>
      </c>
      <c r="C392" s="3">
        <v>1375</v>
      </c>
      <c r="D392" s="3">
        <v>1375</v>
      </c>
      <c r="E392" s="3">
        <v>162.25</v>
      </c>
    </row>
    <row r="393" spans="1:5" x14ac:dyDescent="0.25">
      <c r="A393" s="3"/>
      <c r="B393" s="8" t="s">
        <v>549</v>
      </c>
      <c r="C393" s="8">
        <v>0</v>
      </c>
      <c r="D393" s="8">
        <v>2400</v>
      </c>
      <c r="E393" s="8">
        <v>2366.4</v>
      </c>
    </row>
    <row r="394" spans="1:5" x14ac:dyDescent="0.25">
      <c r="A394" s="3"/>
      <c r="B394" s="11" t="s">
        <v>198</v>
      </c>
      <c r="C394" s="11">
        <f>SUM(C361:C393)</f>
        <v>148348</v>
      </c>
      <c r="D394" s="11">
        <f>SUM(D361:D393)</f>
        <v>149098</v>
      </c>
      <c r="E394" s="11">
        <f>SUM(E361:E393)</f>
        <v>162641.24999999997</v>
      </c>
    </row>
    <row r="395" spans="1:5" x14ac:dyDescent="0.25">
      <c r="A395" s="3"/>
      <c r="B395" s="11" t="s">
        <v>199</v>
      </c>
      <c r="C395" s="3"/>
      <c r="D395" s="3"/>
      <c r="E395" s="3"/>
    </row>
    <row r="396" spans="1:5" x14ac:dyDescent="0.25">
      <c r="A396" s="3"/>
      <c r="B396" s="3" t="s">
        <v>68</v>
      </c>
      <c r="C396" s="3">
        <v>13500</v>
      </c>
      <c r="D396" s="3">
        <v>11100</v>
      </c>
      <c r="E396" s="3">
        <v>10865.45</v>
      </c>
    </row>
    <row r="397" spans="1:5" x14ac:dyDescent="0.25">
      <c r="A397" s="3"/>
      <c r="B397" s="3" t="s">
        <v>70</v>
      </c>
      <c r="C397" s="3">
        <v>1200</v>
      </c>
      <c r="D397" s="3">
        <v>1200</v>
      </c>
      <c r="E397" s="3">
        <v>150</v>
      </c>
    </row>
    <row r="398" spans="1:5" x14ac:dyDescent="0.25">
      <c r="A398" s="3"/>
      <c r="B398" s="3" t="s">
        <v>3</v>
      </c>
      <c r="C398" s="3">
        <v>0</v>
      </c>
      <c r="D398" s="3">
        <v>0</v>
      </c>
      <c r="E398" s="3">
        <v>789</v>
      </c>
    </row>
    <row r="399" spans="1:5" x14ac:dyDescent="0.25">
      <c r="A399" s="3"/>
      <c r="B399" s="3" t="s">
        <v>196</v>
      </c>
      <c r="C399" s="3">
        <v>1470</v>
      </c>
      <c r="D399" s="3">
        <v>1170</v>
      </c>
      <c r="E399" s="3">
        <v>862.56</v>
      </c>
    </row>
    <row r="400" spans="1:5" x14ac:dyDescent="0.25">
      <c r="A400" s="3"/>
      <c r="B400" s="3" t="s">
        <v>4</v>
      </c>
      <c r="C400" s="3">
        <v>210</v>
      </c>
      <c r="D400" s="3">
        <v>210</v>
      </c>
      <c r="E400" s="3">
        <v>173.57</v>
      </c>
    </row>
    <row r="401" spans="1:5" x14ac:dyDescent="0.25">
      <c r="A401" s="3"/>
      <c r="B401" s="3" t="s">
        <v>5</v>
      </c>
      <c r="C401" s="3">
        <v>2060</v>
      </c>
      <c r="D401" s="3">
        <v>1860</v>
      </c>
      <c r="E401" s="3">
        <v>1736.57</v>
      </c>
    </row>
    <row r="402" spans="1:5" x14ac:dyDescent="0.25">
      <c r="A402" s="3"/>
      <c r="B402" s="3" t="s">
        <v>6</v>
      </c>
      <c r="C402" s="3">
        <v>120</v>
      </c>
      <c r="D402" s="3">
        <v>120</v>
      </c>
      <c r="E402" s="3">
        <v>99.17</v>
      </c>
    </row>
    <row r="403" spans="1:5" x14ac:dyDescent="0.25">
      <c r="A403" s="3"/>
      <c r="B403" s="3" t="s">
        <v>7</v>
      </c>
      <c r="C403" s="3">
        <v>445</v>
      </c>
      <c r="D403" s="3">
        <v>445</v>
      </c>
      <c r="E403" s="3">
        <v>372.04</v>
      </c>
    </row>
    <row r="404" spans="1:5" x14ac:dyDescent="0.25">
      <c r="A404" s="3"/>
      <c r="B404" s="3" t="s">
        <v>8</v>
      </c>
      <c r="C404" s="3">
        <v>150</v>
      </c>
      <c r="D404" s="3">
        <v>150</v>
      </c>
      <c r="E404" s="3">
        <v>123.95</v>
      </c>
    </row>
    <row r="405" spans="1:5" x14ac:dyDescent="0.25">
      <c r="A405" s="3"/>
      <c r="B405" s="3" t="s">
        <v>9</v>
      </c>
      <c r="C405" s="3">
        <v>700</v>
      </c>
      <c r="D405" s="3">
        <v>700</v>
      </c>
      <c r="E405" s="3">
        <v>589.11</v>
      </c>
    </row>
    <row r="406" spans="1:5" x14ac:dyDescent="0.25">
      <c r="A406" s="3"/>
      <c r="B406" s="3" t="s">
        <v>73</v>
      </c>
      <c r="C406" s="3">
        <v>84</v>
      </c>
      <c r="D406" s="3">
        <v>84</v>
      </c>
      <c r="E406" s="3">
        <v>42</v>
      </c>
    </row>
    <row r="407" spans="1:5" x14ac:dyDescent="0.25">
      <c r="A407" s="3"/>
      <c r="B407" s="3" t="s">
        <v>97</v>
      </c>
      <c r="C407" s="3">
        <v>0</v>
      </c>
      <c r="D407" s="3">
        <v>100</v>
      </c>
      <c r="E407" s="3">
        <v>97.55</v>
      </c>
    </row>
    <row r="408" spans="1:5" x14ac:dyDescent="0.25">
      <c r="A408" s="3"/>
      <c r="B408" s="3" t="s">
        <v>52</v>
      </c>
      <c r="C408" s="3">
        <v>2400</v>
      </c>
      <c r="D408" s="3">
        <v>2400</v>
      </c>
      <c r="E408" s="3">
        <v>1475.59</v>
      </c>
    </row>
    <row r="409" spans="1:5" x14ac:dyDescent="0.25">
      <c r="A409" s="3"/>
      <c r="B409" s="3" t="s">
        <v>55</v>
      </c>
      <c r="C409" s="3">
        <v>2000</v>
      </c>
      <c r="D409" s="3">
        <v>2000</v>
      </c>
      <c r="E409" s="3">
        <v>2028.4</v>
      </c>
    </row>
    <row r="410" spans="1:5" x14ac:dyDescent="0.25">
      <c r="A410" s="3"/>
      <c r="B410" s="3" t="s">
        <v>56</v>
      </c>
      <c r="C410" s="3">
        <v>200</v>
      </c>
      <c r="D410" s="3">
        <v>200</v>
      </c>
      <c r="E410" s="3">
        <v>328.45</v>
      </c>
    </row>
    <row r="411" spans="1:5" x14ac:dyDescent="0.25">
      <c r="A411" s="3"/>
      <c r="B411" s="3" t="s">
        <v>58</v>
      </c>
      <c r="C411" s="3">
        <v>1000</v>
      </c>
      <c r="D411" s="3">
        <v>1000</v>
      </c>
      <c r="E411" s="3">
        <v>82.32</v>
      </c>
    </row>
    <row r="412" spans="1:5" x14ac:dyDescent="0.25">
      <c r="A412" s="3"/>
      <c r="B412" s="3" t="s">
        <v>16</v>
      </c>
      <c r="C412" s="3">
        <v>0</v>
      </c>
      <c r="D412" s="3">
        <v>0</v>
      </c>
      <c r="E412" s="3">
        <v>25</v>
      </c>
    </row>
    <row r="413" spans="1:5" x14ac:dyDescent="0.25">
      <c r="A413" s="3"/>
      <c r="B413" s="3" t="s">
        <v>60</v>
      </c>
      <c r="C413" s="3">
        <v>100</v>
      </c>
      <c r="D413" s="3">
        <v>100</v>
      </c>
      <c r="E413" s="3">
        <v>30.8</v>
      </c>
    </row>
    <row r="414" spans="1:5" x14ac:dyDescent="0.25">
      <c r="A414" s="3"/>
      <c r="B414" s="3" t="s">
        <v>17</v>
      </c>
      <c r="C414" s="3">
        <v>600</v>
      </c>
      <c r="D414" s="3">
        <v>600</v>
      </c>
      <c r="E414" s="3">
        <v>645.5</v>
      </c>
    </row>
    <row r="415" spans="1:5" x14ac:dyDescent="0.25">
      <c r="A415" s="3"/>
      <c r="B415" s="3" t="s">
        <v>22</v>
      </c>
      <c r="C415" s="3">
        <v>204</v>
      </c>
      <c r="D415" s="3">
        <v>204</v>
      </c>
      <c r="E415" s="3">
        <v>146.24</v>
      </c>
    </row>
    <row r="416" spans="1:5" x14ac:dyDescent="0.25">
      <c r="A416" s="3"/>
      <c r="B416" s="3" t="s">
        <v>61</v>
      </c>
      <c r="C416" s="3">
        <v>200</v>
      </c>
      <c r="D416" s="3">
        <v>800</v>
      </c>
      <c r="E416" s="3">
        <v>600</v>
      </c>
    </row>
    <row r="417" spans="1:5" x14ac:dyDescent="0.25">
      <c r="A417" s="3"/>
      <c r="B417" s="3" t="s">
        <v>75</v>
      </c>
      <c r="C417" s="3">
        <v>100</v>
      </c>
      <c r="D417" s="3">
        <v>100</v>
      </c>
      <c r="E417" s="3">
        <v>0</v>
      </c>
    </row>
    <row r="418" spans="1:5" x14ac:dyDescent="0.25">
      <c r="A418" s="3"/>
      <c r="B418" s="3" t="s">
        <v>197</v>
      </c>
      <c r="C418" s="3">
        <v>700</v>
      </c>
      <c r="D418" s="3">
        <v>700</v>
      </c>
      <c r="E418" s="3">
        <v>4404</v>
      </c>
    </row>
    <row r="419" spans="1:5" x14ac:dyDescent="0.25">
      <c r="A419" s="3"/>
      <c r="B419" s="3" t="s">
        <v>572</v>
      </c>
      <c r="C419" s="3">
        <v>0</v>
      </c>
      <c r="D419" s="3">
        <v>0</v>
      </c>
      <c r="E419" s="3">
        <v>4960.24</v>
      </c>
    </row>
    <row r="420" spans="1:5" x14ac:dyDescent="0.25">
      <c r="A420" s="3"/>
      <c r="B420" s="3" t="s">
        <v>571</v>
      </c>
      <c r="C420" s="3">
        <v>0</v>
      </c>
      <c r="D420" s="3">
        <v>0</v>
      </c>
      <c r="E420" s="3">
        <v>498</v>
      </c>
    </row>
    <row r="421" spans="1:5" x14ac:dyDescent="0.25">
      <c r="A421" s="3"/>
      <c r="B421" s="3" t="s">
        <v>517</v>
      </c>
      <c r="C421" s="3">
        <v>413</v>
      </c>
      <c r="D421" s="3">
        <v>413</v>
      </c>
      <c r="E421" s="3">
        <v>0</v>
      </c>
    </row>
    <row r="422" spans="1:5" x14ac:dyDescent="0.25">
      <c r="A422" s="3"/>
      <c r="B422" s="11" t="s">
        <v>200</v>
      </c>
      <c r="C422" s="11">
        <f>SUM(C396:C421)</f>
        <v>27856</v>
      </c>
      <c r="D422" s="11">
        <f>SUM(D396:D421)</f>
        <v>25656</v>
      </c>
      <c r="E422" s="11">
        <f>SUM(E396:E421)</f>
        <v>31125.510000000002</v>
      </c>
    </row>
    <row r="423" spans="1:5" x14ac:dyDescent="0.25">
      <c r="A423" s="3"/>
      <c r="B423" s="11" t="s">
        <v>201</v>
      </c>
      <c r="C423" s="3"/>
      <c r="D423" s="3"/>
      <c r="E423" s="3"/>
    </row>
    <row r="424" spans="1:5" x14ac:dyDescent="0.25">
      <c r="A424" s="3"/>
      <c r="B424" s="3" t="s">
        <v>68</v>
      </c>
      <c r="C424" s="3">
        <v>28700</v>
      </c>
      <c r="D424" s="3">
        <v>22900</v>
      </c>
      <c r="E424" s="3">
        <v>22602.65</v>
      </c>
    </row>
    <row r="425" spans="1:5" x14ac:dyDescent="0.25">
      <c r="A425" s="3"/>
      <c r="B425" s="3" t="s">
        <v>70</v>
      </c>
      <c r="C425" s="3">
        <v>600</v>
      </c>
      <c r="D425" s="3">
        <v>300</v>
      </c>
      <c r="E425" s="3">
        <v>300.01</v>
      </c>
    </row>
    <row r="426" spans="1:5" x14ac:dyDescent="0.25">
      <c r="A426" s="3"/>
      <c r="B426" s="3" t="s">
        <v>195</v>
      </c>
      <c r="C426" s="3">
        <v>0</v>
      </c>
      <c r="D426" s="3">
        <v>2900</v>
      </c>
      <c r="E426" s="3">
        <v>2867.5</v>
      </c>
    </row>
    <row r="427" spans="1:5" x14ac:dyDescent="0.25">
      <c r="A427" s="3"/>
      <c r="B427" s="3" t="s">
        <v>196</v>
      </c>
      <c r="C427" s="3">
        <v>2300</v>
      </c>
      <c r="D427" s="3">
        <v>2300</v>
      </c>
      <c r="E427" s="3">
        <v>2438.81</v>
      </c>
    </row>
    <row r="428" spans="1:5" x14ac:dyDescent="0.25">
      <c r="A428" s="3"/>
      <c r="B428" s="3" t="s">
        <v>202</v>
      </c>
      <c r="C428" s="3">
        <v>430</v>
      </c>
      <c r="D428" s="3">
        <v>430</v>
      </c>
      <c r="E428" s="3">
        <v>13.5</v>
      </c>
    </row>
    <row r="429" spans="1:5" x14ac:dyDescent="0.25">
      <c r="A429" s="3"/>
      <c r="B429" s="3" t="s">
        <v>4</v>
      </c>
      <c r="C429" s="3">
        <v>410</v>
      </c>
      <c r="D429" s="3">
        <v>410</v>
      </c>
      <c r="E429" s="3">
        <v>356.67</v>
      </c>
    </row>
    <row r="430" spans="1:5" x14ac:dyDescent="0.25">
      <c r="A430" s="3"/>
      <c r="B430" s="3" t="s">
        <v>5</v>
      </c>
      <c r="C430" s="3">
        <v>3970</v>
      </c>
      <c r="D430" s="3">
        <v>3970</v>
      </c>
      <c r="E430" s="3">
        <v>3598.02</v>
      </c>
    </row>
    <row r="431" spans="1:5" x14ac:dyDescent="0.25">
      <c r="A431" s="3"/>
      <c r="B431" s="3" t="s">
        <v>6</v>
      </c>
      <c r="C431" s="3">
        <v>235</v>
      </c>
      <c r="D431" s="3">
        <v>235</v>
      </c>
      <c r="E431" s="3">
        <v>205.45</v>
      </c>
    </row>
    <row r="432" spans="1:5" x14ac:dyDescent="0.25">
      <c r="A432" s="3"/>
      <c r="B432" s="3" t="s">
        <v>7</v>
      </c>
      <c r="C432" s="3">
        <v>840</v>
      </c>
      <c r="D432" s="3">
        <v>840</v>
      </c>
      <c r="E432" s="3">
        <v>770.9</v>
      </c>
    </row>
    <row r="433" spans="1:5" x14ac:dyDescent="0.25">
      <c r="A433" s="3"/>
      <c r="B433" s="3" t="s">
        <v>8</v>
      </c>
      <c r="C433" s="3">
        <v>295</v>
      </c>
      <c r="D433" s="3">
        <v>295</v>
      </c>
      <c r="E433" s="3">
        <v>254.78</v>
      </c>
    </row>
    <row r="434" spans="1:5" x14ac:dyDescent="0.25">
      <c r="A434" s="3"/>
      <c r="B434" s="3" t="s">
        <v>9</v>
      </c>
      <c r="C434" s="3">
        <v>1310</v>
      </c>
      <c r="D434" s="3">
        <v>1310</v>
      </c>
      <c r="E434" s="3">
        <v>1220.5999999999999</v>
      </c>
    </row>
    <row r="435" spans="1:5" x14ac:dyDescent="0.25">
      <c r="A435" s="3"/>
      <c r="B435" s="3" t="s">
        <v>73</v>
      </c>
      <c r="C435" s="3">
        <v>230</v>
      </c>
      <c r="D435" s="3">
        <v>230</v>
      </c>
      <c r="E435" s="3">
        <v>323.82</v>
      </c>
    </row>
    <row r="436" spans="1:5" x14ac:dyDescent="0.25">
      <c r="A436" s="3"/>
      <c r="B436" s="3" t="s">
        <v>52</v>
      </c>
      <c r="C436" s="3">
        <v>3000</v>
      </c>
      <c r="D436" s="3">
        <v>3000</v>
      </c>
      <c r="E436" s="3">
        <v>2627.39</v>
      </c>
    </row>
    <row r="437" spans="1:5" x14ac:dyDescent="0.25">
      <c r="A437" s="3"/>
      <c r="B437" s="3" t="s">
        <v>55</v>
      </c>
      <c r="C437" s="3">
        <v>2000</v>
      </c>
      <c r="D437" s="3">
        <v>2000</v>
      </c>
      <c r="E437" s="3">
        <v>958.63</v>
      </c>
    </row>
    <row r="438" spans="1:5" x14ac:dyDescent="0.25">
      <c r="A438" s="3"/>
      <c r="B438" s="3" t="s">
        <v>56</v>
      </c>
      <c r="C438" s="3">
        <v>300</v>
      </c>
      <c r="D438" s="3">
        <v>300</v>
      </c>
      <c r="E438" s="3">
        <v>143.33000000000001</v>
      </c>
    </row>
    <row r="439" spans="1:5" x14ac:dyDescent="0.25">
      <c r="A439" s="3"/>
      <c r="B439" s="3" t="s">
        <v>515</v>
      </c>
      <c r="C439" s="3">
        <v>0</v>
      </c>
      <c r="D439" s="3">
        <v>0</v>
      </c>
      <c r="E439" s="3">
        <v>276.68</v>
      </c>
    </row>
    <row r="440" spans="1:5" x14ac:dyDescent="0.25">
      <c r="A440" s="3"/>
      <c r="B440" s="3" t="s">
        <v>58</v>
      </c>
      <c r="C440" s="3">
        <v>4500</v>
      </c>
      <c r="D440" s="3">
        <v>1500</v>
      </c>
      <c r="E440" s="3">
        <v>105</v>
      </c>
    </row>
    <row r="441" spans="1:5" x14ac:dyDescent="0.25">
      <c r="A441" s="3"/>
      <c r="B441" s="3" t="s">
        <v>60</v>
      </c>
      <c r="C441" s="3">
        <v>300</v>
      </c>
      <c r="D441" s="3">
        <v>300</v>
      </c>
      <c r="E441" s="3">
        <v>40</v>
      </c>
    </row>
    <row r="442" spans="1:5" x14ac:dyDescent="0.25">
      <c r="A442" s="3"/>
      <c r="B442" s="3" t="s">
        <v>17</v>
      </c>
      <c r="C442" s="3">
        <v>1800</v>
      </c>
      <c r="D442" s="3">
        <v>1800</v>
      </c>
      <c r="E442" s="3">
        <v>1624.9</v>
      </c>
    </row>
    <row r="443" spans="1:5" x14ac:dyDescent="0.25">
      <c r="A443" s="3"/>
      <c r="B443" s="3" t="s">
        <v>22</v>
      </c>
      <c r="C443" s="3">
        <v>405</v>
      </c>
      <c r="D443" s="3">
        <v>405</v>
      </c>
      <c r="E443" s="3">
        <v>340.08</v>
      </c>
    </row>
    <row r="444" spans="1:5" x14ac:dyDescent="0.25">
      <c r="A444" s="3"/>
      <c r="B444" s="3" t="s">
        <v>61</v>
      </c>
      <c r="C444" s="3">
        <v>1300</v>
      </c>
      <c r="D444" s="3">
        <v>1300</v>
      </c>
      <c r="E444" s="3">
        <v>930.5</v>
      </c>
    </row>
    <row r="445" spans="1:5" x14ac:dyDescent="0.25">
      <c r="A445" s="3"/>
      <c r="B445" s="3" t="s">
        <v>75</v>
      </c>
      <c r="C445" s="3">
        <v>100</v>
      </c>
      <c r="D445" s="3">
        <v>400</v>
      </c>
      <c r="E445" s="3">
        <v>284.77999999999997</v>
      </c>
    </row>
    <row r="446" spans="1:5" x14ac:dyDescent="0.25">
      <c r="A446" s="3"/>
      <c r="B446" s="3" t="s">
        <v>197</v>
      </c>
      <c r="C446" s="3">
        <v>700</v>
      </c>
      <c r="D446" s="3">
        <v>700</v>
      </c>
      <c r="E446" s="3">
        <v>91.86</v>
      </c>
    </row>
    <row r="447" spans="1:5" x14ac:dyDescent="0.25">
      <c r="A447" s="3"/>
      <c r="B447" s="3" t="s">
        <v>570</v>
      </c>
      <c r="C447" s="3">
        <v>0</v>
      </c>
      <c r="D447" s="3">
        <v>0</v>
      </c>
      <c r="E447" s="3">
        <v>8323.9500000000007</v>
      </c>
    </row>
    <row r="448" spans="1:5" x14ac:dyDescent="0.25">
      <c r="A448" s="3"/>
      <c r="B448" s="3" t="s">
        <v>571</v>
      </c>
      <c r="C448" s="3">
        <v>0</v>
      </c>
      <c r="D448" s="3">
        <v>0</v>
      </c>
      <c r="E448" s="3">
        <v>131.43</v>
      </c>
    </row>
    <row r="449" spans="1:7" x14ac:dyDescent="0.25">
      <c r="A449" s="3"/>
      <c r="B449" s="3" t="s">
        <v>517</v>
      </c>
      <c r="C449" s="3">
        <v>825</v>
      </c>
      <c r="D449" s="3">
        <v>825</v>
      </c>
      <c r="E449" s="3">
        <v>0</v>
      </c>
    </row>
    <row r="450" spans="1:7" x14ac:dyDescent="0.25">
      <c r="A450" s="3"/>
      <c r="B450" s="11" t="s">
        <v>203</v>
      </c>
      <c r="C450" s="11">
        <f>SUM(C424:C449)</f>
        <v>54550</v>
      </c>
      <c r="D450" s="11">
        <f>SUM(D424:D449)</f>
        <v>48650</v>
      </c>
      <c r="E450" s="11">
        <f>SUM(E424:E449)</f>
        <v>50831.24</v>
      </c>
    </row>
    <row r="451" spans="1:7" x14ac:dyDescent="0.25">
      <c r="A451" s="1"/>
      <c r="B451" s="9" t="s">
        <v>204</v>
      </c>
      <c r="C451" s="9">
        <f>C394+C422+C450</f>
        <v>230754</v>
      </c>
      <c r="D451" s="9">
        <f>D394+D422+D450</f>
        <v>223404</v>
      </c>
      <c r="E451" s="9">
        <f>E394+E422+E450</f>
        <v>244597.99999999997</v>
      </c>
    </row>
    <row r="452" spans="1:7" x14ac:dyDescent="0.25">
      <c r="A452" s="4" t="s">
        <v>205</v>
      </c>
      <c r="B452" s="4" t="s">
        <v>206</v>
      </c>
      <c r="C452" s="3"/>
      <c r="D452" s="3"/>
      <c r="E452" s="3"/>
    </row>
    <row r="453" spans="1:7" x14ac:dyDescent="0.25">
      <c r="A453" s="1"/>
      <c r="B453" s="3" t="s">
        <v>207</v>
      </c>
      <c r="C453" s="3">
        <v>500</v>
      </c>
      <c r="D453" s="3">
        <v>500</v>
      </c>
      <c r="E453" s="3">
        <v>481.4</v>
      </c>
    </row>
    <row r="454" spans="1:7" x14ac:dyDescent="0.25">
      <c r="A454" s="1"/>
      <c r="B454" s="9" t="s">
        <v>208</v>
      </c>
      <c r="C454" s="9">
        <f t="shared" ref="C454:D454" si="10">SUM(C453)</f>
        <v>500</v>
      </c>
      <c r="D454" s="9">
        <f t="shared" si="10"/>
        <v>500</v>
      </c>
      <c r="E454" s="9">
        <f>SUM(E453)</f>
        <v>481.4</v>
      </c>
    </row>
    <row r="455" spans="1:7" x14ac:dyDescent="0.25">
      <c r="A455" s="4" t="s">
        <v>331</v>
      </c>
      <c r="B455" s="4" t="s">
        <v>332</v>
      </c>
      <c r="C455" s="3"/>
      <c r="D455" s="3"/>
      <c r="E455" s="3"/>
    </row>
    <row r="456" spans="1:7" x14ac:dyDescent="0.25">
      <c r="A456" s="1"/>
      <c r="B456" s="3" t="s">
        <v>333</v>
      </c>
      <c r="C456" s="3">
        <v>674046</v>
      </c>
      <c r="D456" s="3">
        <v>732426</v>
      </c>
      <c r="E456" s="3">
        <v>740494.04</v>
      </c>
    </row>
    <row r="457" spans="1:7" x14ac:dyDescent="0.25">
      <c r="A457" s="1"/>
      <c r="B457" s="3" t="s">
        <v>334</v>
      </c>
      <c r="C457" s="3">
        <v>28700</v>
      </c>
      <c r="D457" s="3">
        <v>28700</v>
      </c>
      <c r="E457" s="3">
        <v>36884.269999999997</v>
      </c>
    </row>
    <row r="458" spans="1:7" x14ac:dyDescent="0.25">
      <c r="A458" s="1"/>
      <c r="B458" s="3" t="s">
        <v>474</v>
      </c>
      <c r="C458" s="3">
        <v>20000</v>
      </c>
      <c r="D458" s="3">
        <v>8214.7000000000007</v>
      </c>
      <c r="E458" s="3">
        <v>0</v>
      </c>
      <c r="F458" s="51"/>
      <c r="G458" s="63"/>
    </row>
    <row r="459" spans="1:7" x14ac:dyDescent="0.25">
      <c r="A459" s="1"/>
      <c r="B459" s="8" t="s">
        <v>546</v>
      </c>
      <c r="C459" s="8">
        <v>0</v>
      </c>
      <c r="D459" s="8">
        <v>11785.3</v>
      </c>
      <c r="E459" s="8">
        <v>19999.87</v>
      </c>
    </row>
    <row r="460" spans="1:7" x14ac:dyDescent="0.25">
      <c r="A460" s="1"/>
      <c r="B460" s="8" t="s">
        <v>524</v>
      </c>
      <c r="C460" s="8">
        <v>10000</v>
      </c>
      <c r="D460" s="8">
        <v>10000</v>
      </c>
      <c r="E460" s="8">
        <v>10000</v>
      </c>
    </row>
    <row r="461" spans="1:7" x14ac:dyDescent="0.25">
      <c r="A461" s="10"/>
      <c r="B461" s="9" t="s">
        <v>335</v>
      </c>
      <c r="C461" s="9">
        <f>SUM(C456:C460)</f>
        <v>732746</v>
      </c>
      <c r="D461" s="9">
        <f>SUM(D456:D460)</f>
        <v>791126</v>
      </c>
      <c r="E461" s="9">
        <f>SUM(E456:E460)</f>
        <v>807378.18</v>
      </c>
    </row>
    <row r="462" spans="1:7" x14ac:dyDescent="0.25">
      <c r="A462" s="4" t="s">
        <v>336</v>
      </c>
      <c r="B462" s="4" t="s">
        <v>337</v>
      </c>
      <c r="C462" s="3"/>
      <c r="D462" s="3"/>
      <c r="E462" s="3"/>
    </row>
    <row r="463" spans="1:7" x14ac:dyDescent="0.25">
      <c r="A463" s="4"/>
      <c r="B463" s="3" t="s">
        <v>333</v>
      </c>
      <c r="C463" s="3">
        <v>407837</v>
      </c>
      <c r="D463" s="3">
        <v>461058</v>
      </c>
      <c r="E463" s="3">
        <v>468060.31</v>
      </c>
    </row>
    <row r="464" spans="1:7" x14ac:dyDescent="0.25">
      <c r="A464" s="4"/>
      <c r="B464" s="3" t="s">
        <v>334</v>
      </c>
      <c r="C464" s="3">
        <v>45200</v>
      </c>
      <c r="D464" s="3">
        <v>45200</v>
      </c>
      <c r="E464" s="3">
        <v>36845.599999999999</v>
      </c>
    </row>
    <row r="465" spans="1:8" x14ac:dyDescent="0.25">
      <c r="A465" s="4"/>
      <c r="B465" s="3" t="s">
        <v>474</v>
      </c>
      <c r="C465" s="3">
        <v>0</v>
      </c>
      <c r="D465" s="3">
        <v>0</v>
      </c>
      <c r="E465" s="3">
        <v>0</v>
      </c>
      <c r="F465" s="51"/>
      <c r="G465" s="63"/>
    </row>
    <row r="466" spans="1:8" x14ac:dyDescent="0.25">
      <c r="A466" s="4"/>
      <c r="B466" s="3" t="s">
        <v>548</v>
      </c>
      <c r="C466" s="3">
        <v>0</v>
      </c>
      <c r="D466" s="3">
        <v>5816.4</v>
      </c>
      <c r="E466" s="3">
        <v>5816.4</v>
      </c>
    </row>
    <row r="467" spans="1:8" x14ac:dyDescent="0.25">
      <c r="A467" s="1"/>
      <c r="B467" s="9" t="s">
        <v>338</v>
      </c>
      <c r="C467" s="9">
        <f t="shared" ref="C467:E467" si="11">SUM(C463:C466)</f>
        <v>453037</v>
      </c>
      <c r="D467" s="9">
        <f t="shared" si="11"/>
        <v>512074.4</v>
      </c>
      <c r="E467" s="9">
        <f t="shared" si="11"/>
        <v>510722.31</v>
      </c>
    </row>
    <row r="468" spans="1:8" x14ac:dyDescent="0.25">
      <c r="A468" s="4" t="s">
        <v>339</v>
      </c>
      <c r="B468" s="10" t="s">
        <v>340</v>
      </c>
      <c r="C468" s="10"/>
      <c r="D468" s="10"/>
      <c r="E468" s="10"/>
      <c r="H468" s="87"/>
    </row>
    <row r="469" spans="1:8" x14ac:dyDescent="0.25">
      <c r="A469" s="4"/>
      <c r="B469" s="20" t="s">
        <v>333</v>
      </c>
      <c r="C469" s="20">
        <v>3500</v>
      </c>
      <c r="D469" s="20">
        <v>3500</v>
      </c>
      <c r="E469" s="20">
        <v>2846.01</v>
      </c>
    </row>
    <row r="470" spans="1:8" x14ac:dyDescent="0.25">
      <c r="A470" s="4"/>
      <c r="B470" s="20" t="s">
        <v>473</v>
      </c>
      <c r="C470" s="20">
        <v>10000</v>
      </c>
      <c r="D470" s="20">
        <v>10000</v>
      </c>
      <c r="E470" s="20">
        <v>9928</v>
      </c>
    </row>
    <row r="471" spans="1:8" x14ac:dyDescent="0.25">
      <c r="A471" s="4"/>
      <c r="B471" s="20" t="s">
        <v>334</v>
      </c>
      <c r="C471" s="20">
        <v>174000</v>
      </c>
      <c r="D471" s="20">
        <v>174000</v>
      </c>
      <c r="E471" s="20">
        <v>173975.8</v>
      </c>
    </row>
    <row r="472" spans="1:8" x14ac:dyDescent="0.25">
      <c r="A472" s="4"/>
      <c r="B472" s="20" t="s">
        <v>474</v>
      </c>
      <c r="C472" s="20">
        <v>3000</v>
      </c>
      <c r="D472" s="20">
        <v>3000</v>
      </c>
      <c r="E472" s="20">
        <v>3000</v>
      </c>
    </row>
    <row r="473" spans="1:8" x14ac:dyDescent="0.25">
      <c r="A473" s="1"/>
      <c r="B473" s="9" t="s">
        <v>341</v>
      </c>
      <c r="C473" s="9">
        <f t="shared" ref="C473:E473" si="12">SUM(C469:C472)</f>
        <v>190500</v>
      </c>
      <c r="D473" s="9">
        <f t="shared" si="12"/>
        <v>190500</v>
      </c>
      <c r="E473" s="9">
        <f t="shared" si="12"/>
        <v>189749.81</v>
      </c>
    </row>
    <row r="474" spans="1:8" ht="15.75" x14ac:dyDescent="0.25">
      <c r="A474" s="1"/>
      <c r="B474" s="69" t="s">
        <v>209</v>
      </c>
      <c r="C474" s="69">
        <f>C358+C451+C454+C461+C467+C473</f>
        <v>1928346</v>
      </c>
      <c r="D474" s="69">
        <f>D358+D451+D454+D461+D467+D473</f>
        <v>2002988.4</v>
      </c>
      <c r="E474" s="69">
        <f>E358+E451+E454+E461+E467+E473</f>
        <v>2055460.2200000002</v>
      </c>
    </row>
    <row r="475" spans="1:8" x14ac:dyDescent="0.25">
      <c r="A475" s="4" t="s">
        <v>210</v>
      </c>
      <c r="B475" s="4" t="s">
        <v>211</v>
      </c>
      <c r="C475" s="3"/>
      <c r="D475" s="3"/>
      <c r="E475" s="3"/>
    </row>
    <row r="476" spans="1:8" x14ac:dyDescent="0.25">
      <c r="A476" s="4" t="s">
        <v>212</v>
      </c>
      <c r="B476" s="4" t="s">
        <v>213</v>
      </c>
      <c r="C476" s="3"/>
      <c r="D476" s="3"/>
      <c r="E476" s="3"/>
    </row>
    <row r="477" spans="1:8" x14ac:dyDescent="0.25">
      <c r="A477" s="1"/>
      <c r="B477" s="3" t="s">
        <v>68</v>
      </c>
      <c r="C477" s="3">
        <v>12000</v>
      </c>
      <c r="D477" s="3">
        <v>10000</v>
      </c>
      <c r="E477" s="3">
        <v>9820.99</v>
      </c>
    </row>
    <row r="478" spans="1:8" x14ac:dyDescent="0.25">
      <c r="A478" s="1"/>
      <c r="B478" s="3" t="s">
        <v>69</v>
      </c>
      <c r="C478" s="3">
        <v>0</v>
      </c>
      <c r="D478" s="3">
        <v>0</v>
      </c>
      <c r="E478" s="3">
        <v>54.1</v>
      </c>
    </row>
    <row r="479" spans="1:8" x14ac:dyDescent="0.25">
      <c r="A479" s="1"/>
      <c r="B479" s="3" t="s">
        <v>70</v>
      </c>
      <c r="C479" s="3">
        <v>0</v>
      </c>
      <c r="D479" s="3">
        <v>0</v>
      </c>
      <c r="E479" s="3">
        <v>0</v>
      </c>
    </row>
    <row r="480" spans="1:8" x14ac:dyDescent="0.25">
      <c r="A480" s="1"/>
      <c r="B480" s="3" t="s">
        <v>195</v>
      </c>
      <c r="C480" s="3">
        <v>0</v>
      </c>
      <c r="D480" s="3">
        <v>1400</v>
      </c>
      <c r="E480" s="3">
        <v>1329.5</v>
      </c>
    </row>
    <row r="481" spans="1:5" x14ac:dyDescent="0.25">
      <c r="A481" s="1"/>
      <c r="B481" s="3" t="s">
        <v>539</v>
      </c>
      <c r="C481" s="3">
        <v>1125</v>
      </c>
      <c r="D481" s="3">
        <v>1125</v>
      </c>
      <c r="E481" s="3">
        <v>1161.25</v>
      </c>
    </row>
    <row r="482" spans="1:5" x14ac:dyDescent="0.25">
      <c r="A482" s="1"/>
      <c r="B482" s="3" t="s">
        <v>4</v>
      </c>
      <c r="C482" s="3">
        <v>220</v>
      </c>
      <c r="D482" s="3">
        <v>220</v>
      </c>
      <c r="E482" s="3">
        <v>166.15</v>
      </c>
    </row>
    <row r="483" spans="1:5" x14ac:dyDescent="0.25">
      <c r="A483" s="1"/>
      <c r="B483" s="3" t="s">
        <v>5</v>
      </c>
      <c r="C483" s="3">
        <v>2036</v>
      </c>
      <c r="D483" s="3">
        <v>2036</v>
      </c>
      <c r="E483" s="3">
        <v>1858.33</v>
      </c>
    </row>
    <row r="484" spans="1:5" x14ac:dyDescent="0.25">
      <c r="A484" s="1"/>
      <c r="B484" s="3" t="s">
        <v>6</v>
      </c>
      <c r="C484" s="3">
        <v>150</v>
      </c>
      <c r="D484" s="3">
        <v>150</v>
      </c>
      <c r="E484" s="3">
        <v>110.82</v>
      </c>
    </row>
    <row r="485" spans="1:5" x14ac:dyDescent="0.25">
      <c r="A485" s="1"/>
      <c r="B485" s="3" t="s">
        <v>7</v>
      </c>
      <c r="C485" s="3">
        <v>350</v>
      </c>
      <c r="D485" s="3">
        <v>350</v>
      </c>
      <c r="E485" s="3">
        <v>368.81</v>
      </c>
    </row>
    <row r="486" spans="1:5" x14ac:dyDescent="0.25">
      <c r="A486" s="1"/>
      <c r="B486" s="3" t="s">
        <v>8</v>
      </c>
      <c r="C486" s="3">
        <v>125</v>
      </c>
      <c r="D486" s="3">
        <v>125</v>
      </c>
      <c r="E486" s="3">
        <v>118.68</v>
      </c>
    </row>
    <row r="487" spans="1:5" x14ac:dyDescent="0.25">
      <c r="A487" s="1"/>
      <c r="B487" s="3" t="s">
        <v>9</v>
      </c>
      <c r="C487" s="3">
        <v>578</v>
      </c>
      <c r="D487" s="3">
        <v>578</v>
      </c>
      <c r="E487" s="3">
        <v>630.45000000000005</v>
      </c>
    </row>
    <row r="488" spans="1:5" x14ac:dyDescent="0.25">
      <c r="A488" s="1"/>
      <c r="B488" s="3" t="s">
        <v>52</v>
      </c>
      <c r="C488" s="3">
        <v>660</v>
      </c>
      <c r="D488" s="3">
        <v>660</v>
      </c>
      <c r="E488" s="3">
        <v>317.60000000000002</v>
      </c>
    </row>
    <row r="489" spans="1:5" x14ac:dyDescent="0.25">
      <c r="A489" s="1"/>
      <c r="B489" s="3" t="s">
        <v>10</v>
      </c>
      <c r="C489" s="3">
        <v>50</v>
      </c>
      <c r="D489" s="3">
        <v>50</v>
      </c>
      <c r="E489" s="3">
        <v>0</v>
      </c>
    </row>
    <row r="490" spans="1:5" x14ac:dyDescent="0.25">
      <c r="A490" s="1"/>
      <c r="B490" s="3" t="s">
        <v>489</v>
      </c>
      <c r="C490" s="3">
        <v>450</v>
      </c>
      <c r="D490" s="3">
        <v>450</v>
      </c>
      <c r="E490" s="3">
        <v>418</v>
      </c>
    </row>
    <row r="491" spans="1:5" x14ac:dyDescent="0.25">
      <c r="A491" s="1"/>
      <c r="B491" s="3" t="s">
        <v>55</v>
      </c>
      <c r="C491" s="3">
        <v>150</v>
      </c>
      <c r="D491" s="3">
        <v>150</v>
      </c>
      <c r="E491" s="3">
        <v>0</v>
      </c>
    </row>
    <row r="492" spans="1:5" x14ac:dyDescent="0.25">
      <c r="A492" s="1"/>
      <c r="B492" s="3" t="s">
        <v>214</v>
      </c>
      <c r="C492" s="3">
        <v>500</v>
      </c>
      <c r="D492" s="3">
        <v>500</v>
      </c>
      <c r="E492" s="3">
        <v>197.63</v>
      </c>
    </row>
    <row r="493" spans="1:5" x14ac:dyDescent="0.25">
      <c r="A493" s="1"/>
      <c r="B493" s="3" t="s">
        <v>58</v>
      </c>
      <c r="C493" s="3">
        <v>250</v>
      </c>
      <c r="D493" s="3">
        <v>250</v>
      </c>
      <c r="E493" s="3">
        <v>0</v>
      </c>
    </row>
    <row r="494" spans="1:5" x14ac:dyDescent="0.25">
      <c r="A494" s="1"/>
      <c r="B494" s="3" t="s">
        <v>60</v>
      </c>
      <c r="C494" s="3">
        <v>200</v>
      </c>
      <c r="D494" s="3">
        <v>200</v>
      </c>
      <c r="E494" s="3">
        <v>0</v>
      </c>
    </row>
    <row r="495" spans="1:5" x14ac:dyDescent="0.25">
      <c r="A495" s="1"/>
      <c r="B495" s="3" t="s">
        <v>83</v>
      </c>
      <c r="C495" s="3">
        <v>0</v>
      </c>
      <c r="D495" s="3">
        <v>100</v>
      </c>
      <c r="E495" s="3">
        <v>100</v>
      </c>
    </row>
    <row r="496" spans="1:5" x14ac:dyDescent="0.25">
      <c r="A496" s="1"/>
      <c r="B496" s="3" t="s">
        <v>17</v>
      </c>
      <c r="C496" s="3">
        <v>600</v>
      </c>
      <c r="D496" s="3">
        <v>600</v>
      </c>
      <c r="E496" s="3">
        <v>552</v>
      </c>
    </row>
    <row r="497" spans="1:7" x14ac:dyDescent="0.25">
      <c r="A497" s="3"/>
      <c r="B497" s="3" t="s">
        <v>22</v>
      </c>
      <c r="C497" s="3">
        <v>170</v>
      </c>
      <c r="D497" s="3">
        <v>170</v>
      </c>
      <c r="E497" s="3">
        <v>151.76</v>
      </c>
    </row>
    <row r="498" spans="1:7" x14ac:dyDescent="0.25">
      <c r="A498" s="3"/>
      <c r="B498" s="3" t="s">
        <v>61</v>
      </c>
      <c r="C498" s="3">
        <v>3600</v>
      </c>
      <c r="D498" s="3">
        <v>3600</v>
      </c>
      <c r="E498" s="3">
        <v>2969.5</v>
      </c>
    </row>
    <row r="499" spans="1:7" x14ac:dyDescent="0.25">
      <c r="A499" s="3"/>
      <c r="B499" s="3" t="s">
        <v>517</v>
      </c>
      <c r="C499" s="3">
        <v>275</v>
      </c>
      <c r="D499" s="3">
        <v>275</v>
      </c>
      <c r="E499" s="3">
        <v>223.3</v>
      </c>
    </row>
    <row r="500" spans="1:7" x14ac:dyDescent="0.25">
      <c r="A500" s="3"/>
      <c r="B500" s="9" t="s">
        <v>216</v>
      </c>
      <c r="C500" s="9">
        <f>SUM(C477:C499)</f>
        <v>23489</v>
      </c>
      <c r="D500" s="9">
        <f>SUM(D477:D499)</f>
        <v>22989</v>
      </c>
      <c r="E500" s="9">
        <f>SUM(E477:E499)</f>
        <v>20548.87</v>
      </c>
    </row>
    <row r="501" spans="1:7" x14ac:dyDescent="0.25">
      <c r="A501" s="4" t="s">
        <v>217</v>
      </c>
      <c r="B501" s="4" t="s">
        <v>218</v>
      </c>
      <c r="C501" s="3"/>
      <c r="D501" s="3"/>
      <c r="E501" s="3"/>
    </row>
    <row r="502" spans="1:7" x14ac:dyDescent="0.25">
      <c r="A502" s="3"/>
      <c r="B502" s="3" t="s">
        <v>52</v>
      </c>
      <c r="C502" s="3">
        <v>3300</v>
      </c>
      <c r="D502" s="3">
        <v>3300</v>
      </c>
      <c r="E502" s="3">
        <v>3563.68</v>
      </c>
    </row>
    <row r="503" spans="1:7" x14ac:dyDescent="0.25">
      <c r="A503" s="3"/>
      <c r="B503" s="3" t="s">
        <v>53</v>
      </c>
      <c r="C503" s="3">
        <v>5000</v>
      </c>
      <c r="D503" s="3">
        <v>1000</v>
      </c>
      <c r="E503" s="3">
        <v>888.15</v>
      </c>
    </row>
    <row r="504" spans="1:7" x14ac:dyDescent="0.25">
      <c r="A504" s="3"/>
      <c r="B504" s="3" t="s">
        <v>55</v>
      </c>
      <c r="C504" s="3">
        <v>2000</v>
      </c>
      <c r="D504" s="3">
        <v>2000</v>
      </c>
      <c r="E504" s="3">
        <v>1016.35</v>
      </c>
    </row>
    <row r="505" spans="1:7" x14ac:dyDescent="0.25">
      <c r="A505" s="3"/>
      <c r="B505" s="3" t="s">
        <v>58</v>
      </c>
      <c r="C505" s="3">
        <v>1000</v>
      </c>
      <c r="D505" s="3">
        <v>1000</v>
      </c>
      <c r="E505" s="3">
        <v>1920</v>
      </c>
    </row>
    <row r="506" spans="1:7" x14ac:dyDescent="0.25">
      <c r="A506" s="3"/>
      <c r="B506" s="3" t="s">
        <v>219</v>
      </c>
      <c r="C506" s="3">
        <v>25000</v>
      </c>
      <c r="D506" s="3">
        <v>26200</v>
      </c>
      <c r="E506" s="3">
        <v>27448.81</v>
      </c>
    </row>
    <row r="507" spans="1:7" x14ac:dyDescent="0.25">
      <c r="A507" s="3"/>
      <c r="B507" s="3" t="s">
        <v>60</v>
      </c>
      <c r="C507" s="3">
        <v>100</v>
      </c>
      <c r="D507" s="3">
        <v>100</v>
      </c>
      <c r="E507" s="3">
        <v>0</v>
      </c>
    </row>
    <row r="508" spans="1:7" x14ac:dyDescent="0.25">
      <c r="A508" s="3"/>
      <c r="B508" s="3" t="s">
        <v>540</v>
      </c>
      <c r="C508" s="3">
        <v>0</v>
      </c>
      <c r="D508" s="3">
        <v>0</v>
      </c>
      <c r="E508" s="3">
        <v>0</v>
      </c>
    </row>
    <row r="509" spans="1:7" x14ac:dyDescent="0.25">
      <c r="A509" s="3"/>
      <c r="B509" s="3" t="s">
        <v>522</v>
      </c>
      <c r="C509" s="3">
        <v>5000</v>
      </c>
      <c r="D509" s="3">
        <v>5000</v>
      </c>
      <c r="E509" s="3">
        <v>5000</v>
      </c>
    </row>
    <row r="510" spans="1:7" x14ac:dyDescent="0.25">
      <c r="A510" s="3"/>
      <c r="B510" s="3" t="s">
        <v>220</v>
      </c>
      <c r="C510" s="3">
        <v>1000</v>
      </c>
      <c r="D510" s="3">
        <v>1500</v>
      </c>
      <c r="E510" s="3">
        <v>1550</v>
      </c>
      <c r="F510" s="51"/>
      <c r="G510" s="63"/>
    </row>
    <row r="511" spans="1:7" x14ac:dyDescent="0.25">
      <c r="A511" s="3"/>
      <c r="B511" s="3" t="s">
        <v>455</v>
      </c>
      <c r="C511" s="3">
        <v>500</v>
      </c>
      <c r="D511" s="3">
        <v>500</v>
      </c>
      <c r="E511" s="3">
        <v>450</v>
      </c>
      <c r="F511" s="51"/>
      <c r="G511" s="63"/>
    </row>
    <row r="512" spans="1:7" x14ac:dyDescent="0.25">
      <c r="A512" s="3"/>
      <c r="B512" s="14" t="s">
        <v>509</v>
      </c>
      <c r="C512" s="14">
        <v>0</v>
      </c>
      <c r="D512" s="14">
        <v>0</v>
      </c>
      <c r="E512" s="14">
        <v>1600</v>
      </c>
      <c r="F512" s="51"/>
      <c r="G512" s="63"/>
    </row>
    <row r="513" spans="1:5" x14ac:dyDescent="0.25">
      <c r="A513" s="3"/>
      <c r="B513" s="9" t="s">
        <v>221</v>
      </c>
      <c r="C513" s="9">
        <f>SUM(C502:C512)</f>
        <v>42900</v>
      </c>
      <c r="D513" s="9">
        <f>SUM(D502:D512)</f>
        <v>40600</v>
      </c>
      <c r="E513" s="9">
        <f>SUM(E502:E512)</f>
        <v>43436.990000000005</v>
      </c>
    </row>
    <row r="514" spans="1:5" x14ac:dyDescent="0.25">
      <c r="A514" s="4" t="s">
        <v>222</v>
      </c>
      <c r="B514" s="4" t="s">
        <v>223</v>
      </c>
      <c r="C514" s="3"/>
      <c r="D514" s="3"/>
      <c r="E514" s="3"/>
    </row>
    <row r="515" spans="1:5" x14ac:dyDescent="0.25">
      <c r="A515" s="3"/>
      <c r="B515" s="3" t="s">
        <v>53</v>
      </c>
      <c r="C515" s="3">
        <v>1000</v>
      </c>
      <c r="D515" s="3">
        <v>1000</v>
      </c>
      <c r="E515" s="3">
        <v>662.26</v>
      </c>
    </row>
    <row r="516" spans="1:5" x14ac:dyDescent="0.25">
      <c r="A516" s="3"/>
      <c r="B516" s="3" t="s">
        <v>224</v>
      </c>
      <c r="C516" s="3">
        <v>800</v>
      </c>
      <c r="D516" s="3">
        <v>800</v>
      </c>
      <c r="E516" s="3">
        <v>55.21</v>
      </c>
    </row>
    <row r="517" spans="1:5" x14ac:dyDescent="0.25">
      <c r="A517" s="3"/>
      <c r="B517" s="3" t="s">
        <v>55</v>
      </c>
      <c r="C517" s="3">
        <v>5000</v>
      </c>
      <c r="D517" s="3">
        <v>5000</v>
      </c>
      <c r="E517" s="3">
        <v>4891.2</v>
      </c>
    </row>
    <row r="518" spans="1:5" x14ac:dyDescent="0.25">
      <c r="A518" s="3"/>
      <c r="B518" s="3" t="s">
        <v>58</v>
      </c>
      <c r="C518" s="3">
        <v>100</v>
      </c>
      <c r="D518" s="3">
        <v>100</v>
      </c>
      <c r="E518" s="3">
        <v>10237.6</v>
      </c>
    </row>
    <row r="519" spans="1:5" x14ac:dyDescent="0.25">
      <c r="A519" s="3"/>
      <c r="B519" s="8" t="s">
        <v>523</v>
      </c>
      <c r="C519" s="8">
        <v>10000</v>
      </c>
      <c r="D519" s="8">
        <v>10000</v>
      </c>
      <c r="E519" s="8">
        <v>9988.32</v>
      </c>
    </row>
    <row r="520" spans="1:5" x14ac:dyDescent="0.25">
      <c r="A520" s="3"/>
      <c r="B520" s="9" t="s">
        <v>226</v>
      </c>
      <c r="C520" s="9">
        <f>SUM(C515:C519)</f>
        <v>16900</v>
      </c>
      <c r="D520" s="9">
        <f>SUM(D515:D519)</f>
        <v>16900</v>
      </c>
      <c r="E520" s="9">
        <f>SUM(E515:E519)</f>
        <v>25834.59</v>
      </c>
    </row>
    <row r="521" spans="1:5" x14ac:dyDescent="0.25">
      <c r="A521" s="4" t="s">
        <v>227</v>
      </c>
      <c r="B521" s="4" t="s">
        <v>447</v>
      </c>
      <c r="C521" s="3"/>
      <c r="D521" s="3"/>
      <c r="E521" s="3"/>
    </row>
    <row r="522" spans="1:5" x14ac:dyDescent="0.25">
      <c r="A522" s="3"/>
      <c r="B522" s="3" t="s">
        <v>52</v>
      </c>
      <c r="C522" s="3">
        <v>300</v>
      </c>
      <c r="D522" s="3">
        <v>300</v>
      </c>
      <c r="E522" s="3">
        <v>262.77</v>
      </c>
    </row>
    <row r="523" spans="1:5" x14ac:dyDescent="0.25">
      <c r="A523" s="3"/>
      <c r="B523" s="3" t="s">
        <v>53</v>
      </c>
      <c r="C523" s="3">
        <v>700</v>
      </c>
      <c r="D523" s="3">
        <v>700</v>
      </c>
      <c r="E523" s="3">
        <v>-105.97</v>
      </c>
    </row>
    <row r="524" spans="1:5" x14ac:dyDescent="0.25">
      <c r="A524" s="3"/>
      <c r="B524" s="9" t="s">
        <v>228</v>
      </c>
      <c r="C524" s="9">
        <f>SUM(C522:C523)</f>
        <v>1000</v>
      </c>
      <c r="D524" s="9">
        <f>SUM(D522:D523)</f>
        <v>1000</v>
      </c>
      <c r="E524" s="9">
        <f>SUM(E522:E523)</f>
        <v>156.79999999999998</v>
      </c>
    </row>
    <row r="525" spans="1:5" ht="15.75" x14ac:dyDescent="0.25">
      <c r="A525" s="3"/>
      <c r="B525" s="69" t="s">
        <v>229</v>
      </c>
      <c r="C525" s="69">
        <f>C500+C513+C520+C524</f>
        <v>84289</v>
      </c>
      <c r="D525" s="69">
        <f>D500+D513+D520+D524</f>
        <v>81489</v>
      </c>
      <c r="E525" s="69">
        <f>E500+E513+E520+E524</f>
        <v>89977.25</v>
      </c>
    </row>
    <row r="526" spans="1:5" x14ac:dyDescent="0.25">
      <c r="A526" s="4" t="s">
        <v>230</v>
      </c>
      <c r="B526" s="4" t="s">
        <v>231</v>
      </c>
      <c r="C526" s="3"/>
      <c r="D526" s="3"/>
      <c r="E526" s="3"/>
    </row>
    <row r="527" spans="1:5" x14ac:dyDescent="0.25">
      <c r="A527" s="4" t="s">
        <v>232</v>
      </c>
      <c r="B527" s="4" t="s">
        <v>233</v>
      </c>
      <c r="C527" s="3"/>
      <c r="D527" s="3"/>
      <c r="E527" s="3"/>
    </row>
    <row r="528" spans="1:5" x14ac:dyDescent="0.25">
      <c r="A528" s="3"/>
      <c r="B528" s="3" t="s">
        <v>68</v>
      </c>
      <c r="C528" s="3">
        <v>14000</v>
      </c>
      <c r="D528" s="3">
        <v>12000</v>
      </c>
      <c r="E528" s="3">
        <v>11925.75</v>
      </c>
    </row>
    <row r="529" spans="1:5" x14ac:dyDescent="0.25">
      <c r="A529" s="3"/>
      <c r="B529" s="3" t="s">
        <v>70</v>
      </c>
      <c r="C529" s="43">
        <v>1000</v>
      </c>
      <c r="D529" s="43">
        <v>0</v>
      </c>
      <c r="E529" s="43">
        <v>0</v>
      </c>
    </row>
    <row r="530" spans="1:5" x14ac:dyDescent="0.25">
      <c r="A530" s="3"/>
      <c r="B530" s="3" t="s">
        <v>3</v>
      </c>
      <c r="C530" s="43">
        <v>0</v>
      </c>
      <c r="D530" s="43">
        <v>1650</v>
      </c>
      <c r="E530" s="43">
        <v>1091.2</v>
      </c>
    </row>
    <row r="531" spans="1:5" x14ac:dyDescent="0.25">
      <c r="A531" s="3"/>
      <c r="B531" s="3" t="s">
        <v>539</v>
      </c>
      <c r="C531" s="3">
        <v>1800</v>
      </c>
      <c r="D531" s="3">
        <v>1800</v>
      </c>
      <c r="E531" s="3">
        <v>1304.47</v>
      </c>
    </row>
    <row r="532" spans="1:5" x14ac:dyDescent="0.25">
      <c r="A532" s="3"/>
      <c r="B532" s="3" t="s">
        <v>4</v>
      </c>
      <c r="C532" s="3">
        <v>930</v>
      </c>
      <c r="D532" s="3">
        <v>430</v>
      </c>
      <c r="E532" s="3">
        <v>184.64</v>
      </c>
    </row>
    <row r="533" spans="1:5" x14ac:dyDescent="0.25">
      <c r="A533" s="3"/>
      <c r="B533" s="3" t="s">
        <v>5</v>
      </c>
      <c r="C533" s="3">
        <v>4600</v>
      </c>
      <c r="D533" s="3">
        <v>2600</v>
      </c>
      <c r="E533" s="3">
        <v>2036.17</v>
      </c>
    </row>
    <row r="534" spans="1:5" x14ac:dyDescent="0.25">
      <c r="A534" s="3"/>
      <c r="B534" s="3" t="s">
        <v>6</v>
      </c>
      <c r="C534" s="3">
        <v>260</v>
      </c>
      <c r="D534" s="3">
        <v>260</v>
      </c>
      <c r="E534" s="3">
        <v>140.24</v>
      </c>
    </row>
    <row r="535" spans="1:5" x14ac:dyDescent="0.25">
      <c r="A535" s="3"/>
      <c r="B535" s="3" t="s">
        <v>7</v>
      </c>
      <c r="C535" s="3">
        <v>750</v>
      </c>
      <c r="D535" s="3">
        <v>750</v>
      </c>
      <c r="E535" s="3">
        <v>406.26</v>
      </c>
    </row>
    <row r="536" spans="1:5" x14ac:dyDescent="0.25">
      <c r="A536" s="3"/>
      <c r="B536" s="3" t="s">
        <v>8</v>
      </c>
      <c r="C536" s="3">
        <v>270</v>
      </c>
      <c r="D536" s="3">
        <v>270</v>
      </c>
      <c r="E536" s="3">
        <v>131.91</v>
      </c>
    </row>
    <row r="537" spans="1:5" x14ac:dyDescent="0.25">
      <c r="A537" s="3"/>
      <c r="B537" s="3" t="s">
        <v>9</v>
      </c>
      <c r="C537" s="3">
        <v>1575</v>
      </c>
      <c r="D537" s="3">
        <v>1075</v>
      </c>
      <c r="E537" s="3">
        <v>690.78</v>
      </c>
    </row>
    <row r="538" spans="1:5" x14ac:dyDescent="0.25">
      <c r="A538" s="3"/>
      <c r="B538" s="3" t="s">
        <v>52</v>
      </c>
      <c r="C538" s="3">
        <v>5000</v>
      </c>
      <c r="D538" s="3">
        <v>5000</v>
      </c>
      <c r="E538" s="3">
        <v>5942.64</v>
      </c>
    </row>
    <row r="539" spans="1:5" x14ac:dyDescent="0.25">
      <c r="A539" s="3"/>
      <c r="B539" s="3" t="s">
        <v>53</v>
      </c>
      <c r="C539" s="3">
        <v>7600</v>
      </c>
      <c r="D539" s="3">
        <v>7600</v>
      </c>
      <c r="E539" s="3">
        <v>7581.77</v>
      </c>
    </row>
    <row r="540" spans="1:5" x14ac:dyDescent="0.25">
      <c r="A540" s="3"/>
      <c r="B540" s="3" t="s">
        <v>224</v>
      </c>
      <c r="C540" s="3">
        <v>1000</v>
      </c>
      <c r="D540" s="3">
        <v>1000</v>
      </c>
      <c r="E540" s="3">
        <v>185.77</v>
      </c>
    </row>
    <row r="541" spans="1:5" x14ac:dyDescent="0.25">
      <c r="A541" s="3"/>
      <c r="B541" s="3" t="s">
        <v>55</v>
      </c>
      <c r="C541" s="3">
        <v>2000</v>
      </c>
      <c r="D541" s="3">
        <v>2000</v>
      </c>
      <c r="E541" s="3">
        <v>1532.52</v>
      </c>
    </row>
    <row r="542" spans="1:5" x14ac:dyDescent="0.25">
      <c r="A542" s="3"/>
      <c r="B542" s="3" t="s">
        <v>485</v>
      </c>
      <c r="C542" s="3">
        <v>750</v>
      </c>
      <c r="D542" s="3">
        <v>750</v>
      </c>
      <c r="E542" s="3">
        <v>229.72</v>
      </c>
    </row>
    <row r="543" spans="1:5" x14ac:dyDescent="0.25">
      <c r="A543" s="3"/>
      <c r="B543" s="3" t="s">
        <v>58</v>
      </c>
      <c r="C543" s="3">
        <v>5000</v>
      </c>
      <c r="D543" s="3">
        <v>1000</v>
      </c>
      <c r="E543" s="3">
        <v>370.8</v>
      </c>
    </row>
    <row r="544" spans="1:5" x14ac:dyDescent="0.25">
      <c r="A544" s="3"/>
      <c r="B544" s="3" t="s">
        <v>60</v>
      </c>
      <c r="C544" s="3">
        <v>100</v>
      </c>
      <c r="D544" s="3">
        <v>100</v>
      </c>
      <c r="E544" s="3">
        <v>1210</v>
      </c>
    </row>
    <row r="545" spans="1:6" x14ac:dyDescent="0.25">
      <c r="A545" s="3"/>
      <c r="B545" s="3" t="s">
        <v>17</v>
      </c>
      <c r="C545" s="3">
        <v>1200</v>
      </c>
      <c r="D545" s="3">
        <v>1200</v>
      </c>
      <c r="E545" s="3">
        <v>1195.2</v>
      </c>
    </row>
    <row r="546" spans="1:6" x14ac:dyDescent="0.25">
      <c r="A546" s="3"/>
      <c r="B546" s="3" t="s">
        <v>84</v>
      </c>
      <c r="C546" s="3">
        <v>200</v>
      </c>
      <c r="D546" s="3">
        <v>200</v>
      </c>
      <c r="E546" s="3">
        <v>184.3</v>
      </c>
    </row>
    <row r="547" spans="1:6" x14ac:dyDescent="0.25">
      <c r="A547" s="3"/>
      <c r="B547" s="3" t="s">
        <v>517</v>
      </c>
      <c r="C547" s="3">
        <v>275</v>
      </c>
      <c r="D547" s="3">
        <v>275</v>
      </c>
      <c r="E547" s="3">
        <v>0</v>
      </c>
    </row>
    <row r="548" spans="1:6" x14ac:dyDescent="0.25">
      <c r="A548" s="3"/>
      <c r="B548" s="3" t="s">
        <v>61</v>
      </c>
      <c r="C548" s="3">
        <v>12300</v>
      </c>
      <c r="D548" s="3">
        <v>12300</v>
      </c>
      <c r="E548" s="3">
        <v>4969</v>
      </c>
    </row>
    <row r="549" spans="1:6" x14ac:dyDescent="0.25">
      <c r="A549" s="3"/>
      <c r="B549" s="11" t="s">
        <v>225</v>
      </c>
      <c r="C549" s="11"/>
      <c r="D549" s="11"/>
      <c r="E549" s="11"/>
    </row>
    <row r="550" spans="1:6" x14ac:dyDescent="0.25">
      <c r="A550" s="3"/>
      <c r="B550" s="3" t="s">
        <v>450</v>
      </c>
      <c r="C550" s="3">
        <v>2000</v>
      </c>
      <c r="D550" s="3">
        <v>2000</v>
      </c>
      <c r="E550" s="3">
        <v>1000</v>
      </c>
      <c r="F550" s="45"/>
    </row>
    <row r="551" spans="1:6" x14ac:dyDescent="0.25">
      <c r="A551" s="3"/>
      <c r="B551" s="3" t="s">
        <v>451</v>
      </c>
      <c r="C551" s="3">
        <v>2000</v>
      </c>
      <c r="D551" s="3">
        <v>3000</v>
      </c>
      <c r="E551" s="3">
        <v>3000</v>
      </c>
      <c r="F551" s="45"/>
    </row>
    <row r="552" spans="1:6" x14ac:dyDescent="0.25">
      <c r="A552" s="3"/>
      <c r="B552" s="3" t="s">
        <v>452</v>
      </c>
      <c r="C552" s="3">
        <v>17500</v>
      </c>
      <c r="D552" s="3">
        <v>17500</v>
      </c>
      <c r="E552" s="3">
        <v>17500</v>
      </c>
      <c r="F552" s="45"/>
    </row>
    <row r="553" spans="1:6" x14ac:dyDescent="0.25">
      <c r="A553" s="3"/>
      <c r="B553" s="3" t="s">
        <v>453</v>
      </c>
      <c r="C553" s="3">
        <v>0</v>
      </c>
      <c r="D553" s="3">
        <v>0</v>
      </c>
      <c r="E553" s="3">
        <v>0</v>
      </c>
      <c r="F553" s="45"/>
    </row>
    <row r="554" spans="1:6" x14ac:dyDescent="0.25">
      <c r="A554" s="3"/>
      <c r="B554" s="3" t="s">
        <v>521</v>
      </c>
      <c r="C554" s="3">
        <v>16500</v>
      </c>
      <c r="D554" s="3">
        <v>16500</v>
      </c>
      <c r="E554" s="3">
        <v>18500</v>
      </c>
      <c r="F554" s="45"/>
    </row>
    <row r="555" spans="1:6" x14ac:dyDescent="0.25">
      <c r="A555" s="3"/>
      <c r="B555" s="3" t="s">
        <v>454</v>
      </c>
      <c r="C555" s="3">
        <v>3000</v>
      </c>
      <c r="D555" s="3">
        <v>3000</v>
      </c>
      <c r="E555" s="3">
        <v>4000</v>
      </c>
      <c r="F555" s="45"/>
    </row>
    <row r="556" spans="1:6" ht="15.75" x14ac:dyDescent="0.25">
      <c r="A556" s="4"/>
      <c r="B556" s="69" t="s">
        <v>234</v>
      </c>
      <c r="C556" s="69">
        <f>SUM(C528:C555)</f>
        <v>101610</v>
      </c>
      <c r="D556" s="69">
        <f>SUM(D528:D555)</f>
        <v>94260</v>
      </c>
      <c r="E556" s="69">
        <f>SUM(E528:E555)</f>
        <v>85313.14</v>
      </c>
    </row>
    <row r="557" spans="1:6" x14ac:dyDescent="0.25">
      <c r="A557" s="25">
        <v>10</v>
      </c>
      <c r="B557" s="4" t="s">
        <v>235</v>
      </c>
      <c r="C557" s="3"/>
      <c r="D557" s="3"/>
      <c r="E557" s="3"/>
    </row>
    <row r="558" spans="1:6" x14ac:dyDescent="0.25">
      <c r="A558" s="11" t="s">
        <v>236</v>
      </c>
      <c r="B558" s="4" t="s">
        <v>237</v>
      </c>
      <c r="C558" s="3"/>
      <c r="D558" s="3"/>
      <c r="E558" s="3"/>
    </row>
    <row r="559" spans="1:6" x14ac:dyDescent="0.25">
      <c r="A559" s="3"/>
      <c r="B559" s="3" t="s">
        <v>238</v>
      </c>
      <c r="C559" s="3">
        <v>14000</v>
      </c>
      <c r="D559" s="3">
        <v>14000</v>
      </c>
      <c r="E559" s="3">
        <v>14355.15</v>
      </c>
    </row>
    <row r="560" spans="1:6" x14ac:dyDescent="0.25">
      <c r="A560" s="3"/>
      <c r="B560" s="3" t="s">
        <v>239</v>
      </c>
      <c r="C560" s="3">
        <v>1600</v>
      </c>
      <c r="D560" s="3">
        <v>1600</v>
      </c>
      <c r="E560" s="3">
        <v>822.21</v>
      </c>
    </row>
    <row r="561" spans="1:5" x14ac:dyDescent="0.25">
      <c r="A561" s="3"/>
      <c r="B561" s="3" t="s">
        <v>55</v>
      </c>
      <c r="C561" s="3">
        <v>2500</v>
      </c>
      <c r="D561" s="3">
        <v>1500</v>
      </c>
      <c r="E561" s="3">
        <v>4904.87</v>
      </c>
    </row>
    <row r="562" spans="1:5" x14ac:dyDescent="0.25">
      <c r="A562" s="3"/>
      <c r="B562" s="3" t="s">
        <v>58</v>
      </c>
      <c r="C562" s="3">
        <v>500</v>
      </c>
      <c r="D562" s="3">
        <v>500</v>
      </c>
      <c r="E562" s="3">
        <v>0</v>
      </c>
    </row>
    <row r="563" spans="1:5" x14ac:dyDescent="0.25">
      <c r="A563" s="3"/>
      <c r="B563" s="8" t="s">
        <v>536</v>
      </c>
      <c r="C563" s="8">
        <v>0</v>
      </c>
      <c r="D563" s="8">
        <v>35000</v>
      </c>
      <c r="E563" s="8">
        <v>29128.06</v>
      </c>
    </row>
    <row r="564" spans="1:5" x14ac:dyDescent="0.25">
      <c r="A564" s="4"/>
      <c r="B564" s="9" t="s">
        <v>240</v>
      </c>
      <c r="C564" s="9">
        <f>SUM(C559:C563)</f>
        <v>18600</v>
      </c>
      <c r="D564" s="9">
        <f>SUM(D559:D563)</f>
        <v>52600</v>
      </c>
      <c r="E564" s="9">
        <f>SUM(E559:E563)</f>
        <v>49210.29</v>
      </c>
    </row>
    <row r="565" spans="1:5" x14ac:dyDescent="0.25">
      <c r="A565" s="4" t="s">
        <v>241</v>
      </c>
      <c r="B565" s="4" t="s">
        <v>242</v>
      </c>
      <c r="C565" s="3"/>
      <c r="D565" s="3"/>
      <c r="E565" s="3"/>
    </row>
    <row r="566" spans="1:5" x14ac:dyDescent="0.25">
      <c r="A566" s="3"/>
      <c r="B566" s="3" t="s">
        <v>68</v>
      </c>
      <c r="C566" s="3">
        <v>100000</v>
      </c>
      <c r="D566" s="3">
        <v>99000</v>
      </c>
      <c r="E566" s="3">
        <v>87877.69</v>
      </c>
    </row>
    <row r="567" spans="1:5" x14ac:dyDescent="0.25">
      <c r="A567" s="3"/>
      <c r="B567" s="3" t="s">
        <v>69</v>
      </c>
      <c r="C567" s="3">
        <v>0</v>
      </c>
      <c r="D567" s="3">
        <v>0</v>
      </c>
      <c r="E567" s="3">
        <v>2897.52</v>
      </c>
    </row>
    <row r="568" spans="1:5" x14ac:dyDescent="0.25">
      <c r="A568" s="3"/>
      <c r="B568" s="3" t="s">
        <v>70</v>
      </c>
      <c r="C568" s="3">
        <v>2000</v>
      </c>
      <c r="D568" s="3">
        <v>1700</v>
      </c>
      <c r="E568" s="3">
        <v>1350</v>
      </c>
    </row>
    <row r="569" spans="1:5" x14ac:dyDescent="0.25">
      <c r="A569" s="3"/>
      <c r="B569" s="3" t="s">
        <v>3</v>
      </c>
      <c r="C569" s="3">
        <v>0</v>
      </c>
      <c r="D569" s="3">
        <v>18000</v>
      </c>
      <c r="E569" s="3">
        <v>14080</v>
      </c>
    </row>
    <row r="570" spans="1:5" x14ac:dyDescent="0.25">
      <c r="A570" s="3"/>
      <c r="B570" s="3" t="s">
        <v>196</v>
      </c>
      <c r="C570" s="3">
        <v>5500</v>
      </c>
      <c r="D570" s="3">
        <v>6500</v>
      </c>
      <c r="E570" s="3">
        <v>3407.33</v>
      </c>
    </row>
    <row r="571" spans="1:5" x14ac:dyDescent="0.25">
      <c r="A571" s="3"/>
      <c r="B571" s="3" t="s">
        <v>243</v>
      </c>
      <c r="C571" s="3">
        <v>4300</v>
      </c>
      <c r="D571" s="3">
        <v>4300</v>
      </c>
      <c r="E571" s="3">
        <v>5587.76</v>
      </c>
    </row>
    <row r="572" spans="1:5" x14ac:dyDescent="0.25">
      <c r="A572" s="3"/>
      <c r="B572" s="3" t="s">
        <v>4</v>
      </c>
      <c r="C572" s="3">
        <v>1390</v>
      </c>
      <c r="D572" s="3">
        <v>1540</v>
      </c>
      <c r="E572" s="3">
        <v>1455.97</v>
      </c>
    </row>
    <row r="573" spans="1:5" x14ac:dyDescent="0.25">
      <c r="A573" s="3"/>
      <c r="B573" s="3" t="s">
        <v>5</v>
      </c>
      <c r="C573" s="3">
        <v>14000</v>
      </c>
      <c r="D573" s="3">
        <v>15100</v>
      </c>
      <c r="E573" s="3">
        <v>14728.02</v>
      </c>
    </row>
    <row r="574" spans="1:5" x14ac:dyDescent="0.25">
      <c r="A574" s="3"/>
      <c r="B574" s="3" t="s">
        <v>6</v>
      </c>
      <c r="C574" s="3">
        <v>800</v>
      </c>
      <c r="D574" s="3">
        <v>900</v>
      </c>
      <c r="E574" s="3">
        <v>849.63</v>
      </c>
    </row>
    <row r="575" spans="1:5" x14ac:dyDescent="0.25">
      <c r="A575" s="3"/>
      <c r="B575" s="3" t="s">
        <v>7</v>
      </c>
      <c r="C575" s="3">
        <v>3000</v>
      </c>
      <c r="D575" s="3">
        <v>3250</v>
      </c>
      <c r="E575" s="3">
        <v>3055.82</v>
      </c>
    </row>
    <row r="576" spans="1:5" x14ac:dyDescent="0.25">
      <c r="A576" s="3"/>
      <c r="B576" s="3" t="s">
        <v>8</v>
      </c>
      <c r="C576" s="3">
        <v>920</v>
      </c>
      <c r="D576" s="3">
        <v>1070</v>
      </c>
      <c r="E576" s="3">
        <v>1006.67</v>
      </c>
    </row>
    <row r="577" spans="1:5" x14ac:dyDescent="0.25">
      <c r="A577" s="3"/>
      <c r="B577" s="3" t="s">
        <v>9</v>
      </c>
      <c r="C577" s="3">
        <v>4500</v>
      </c>
      <c r="D577" s="3">
        <v>5100</v>
      </c>
      <c r="E577" s="3">
        <v>4996.41</v>
      </c>
    </row>
    <row r="578" spans="1:5" x14ac:dyDescent="0.25">
      <c r="A578" s="3"/>
      <c r="B578" s="3" t="s">
        <v>73</v>
      </c>
      <c r="C578" s="3">
        <v>260</v>
      </c>
      <c r="D578" s="3">
        <v>260</v>
      </c>
      <c r="E578" s="3">
        <v>0</v>
      </c>
    </row>
    <row r="579" spans="1:5" x14ac:dyDescent="0.25">
      <c r="A579" s="3"/>
      <c r="B579" s="3" t="s">
        <v>10</v>
      </c>
      <c r="C579" s="3">
        <v>300</v>
      </c>
      <c r="D579" s="3">
        <v>300</v>
      </c>
      <c r="E579" s="3">
        <v>428.33</v>
      </c>
    </row>
    <row r="580" spans="1:5" x14ac:dyDescent="0.25">
      <c r="A580" s="3"/>
      <c r="B580" s="3" t="s">
        <v>55</v>
      </c>
      <c r="C580" s="3">
        <v>5000</v>
      </c>
      <c r="D580" s="3">
        <v>5000</v>
      </c>
      <c r="E580" s="3">
        <v>7133.61</v>
      </c>
    </row>
    <row r="581" spans="1:5" x14ac:dyDescent="0.25">
      <c r="A581" s="3"/>
      <c r="B581" s="3" t="s">
        <v>56</v>
      </c>
      <c r="C581" s="3">
        <v>1600</v>
      </c>
      <c r="D581" s="3">
        <v>1600</v>
      </c>
      <c r="E581" s="3">
        <v>1594.5</v>
      </c>
    </row>
    <row r="582" spans="1:5" x14ac:dyDescent="0.25">
      <c r="A582" s="3"/>
      <c r="B582" s="3" t="s">
        <v>13</v>
      </c>
      <c r="C582" s="3">
        <v>2500</v>
      </c>
      <c r="D582" s="3">
        <v>2500</v>
      </c>
      <c r="E582" s="3">
        <v>1688.78</v>
      </c>
    </row>
    <row r="583" spans="1:5" x14ac:dyDescent="0.25">
      <c r="A583" s="3"/>
      <c r="B583" s="3" t="s">
        <v>485</v>
      </c>
      <c r="C583" s="3">
        <v>2000</v>
      </c>
      <c r="D583" s="3">
        <v>2000</v>
      </c>
      <c r="E583" s="3">
        <v>2884.38</v>
      </c>
    </row>
    <row r="584" spans="1:5" x14ac:dyDescent="0.25">
      <c r="A584" s="3"/>
      <c r="B584" s="3" t="s">
        <v>244</v>
      </c>
      <c r="C584" s="3">
        <v>2000</v>
      </c>
      <c r="D584" s="3">
        <v>2000</v>
      </c>
      <c r="E584" s="3">
        <v>1620.83</v>
      </c>
    </row>
    <row r="585" spans="1:5" x14ac:dyDescent="0.25">
      <c r="A585" s="3"/>
      <c r="B585" s="3" t="s">
        <v>480</v>
      </c>
      <c r="C585" s="3">
        <v>1000</v>
      </c>
      <c r="D585" s="3">
        <v>1000</v>
      </c>
      <c r="E585" s="3">
        <v>0</v>
      </c>
    </row>
    <row r="586" spans="1:5" x14ac:dyDescent="0.25">
      <c r="A586" s="3"/>
      <c r="B586" s="3" t="s">
        <v>245</v>
      </c>
      <c r="C586" s="3">
        <v>1000</v>
      </c>
      <c r="D586" s="3">
        <v>1000</v>
      </c>
      <c r="E586" s="3">
        <v>370.59</v>
      </c>
    </row>
    <row r="587" spans="1:5" x14ac:dyDescent="0.25">
      <c r="A587" s="3"/>
      <c r="B587" s="3" t="s">
        <v>60</v>
      </c>
      <c r="C587" s="3">
        <v>500</v>
      </c>
      <c r="D587" s="3">
        <v>500</v>
      </c>
      <c r="E587" s="3">
        <v>3397</v>
      </c>
    </row>
    <row r="588" spans="1:5" x14ac:dyDescent="0.25">
      <c r="A588" s="3"/>
      <c r="B588" s="3" t="s">
        <v>17</v>
      </c>
      <c r="C588" s="3">
        <v>9000</v>
      </c>
      <c r="D588" s="3">
        <v>9000</v>
      </c>
      <c r="E588" s="3">
        <v>6513.6</v>
      </c>
    </row>
    <row r="589" spans="1:5" x14ac:dyDescent="0.25">
      <c r="A589" s="3"/>
      <c r="B589" s="3" t="s">
        <v>22</v>
      </c>
      <c r="C589" s="3">
        <v>1400</v>
      </c>
      <c r="D589" s="3">
        <v>1400</v>
      </c>
      <c r="E589" s="3">
        <v>1397.03</v>
      </c>
    </row>
    <row r="590" spans="1:5" x14ac:dyDescent="0.25">
      <c r="A590" s="3"/>
      <c r="B590" s="3" t="s">
        <v>517</v>
      </c>
      <c r="C590" s="3">
        <v>2200</v>
      </c>
      <c r="D590" s="3">
        <v>2200</v>
      </c>
      <c r="E590" s="3">
        <v>0</v>
      </c>
    </row>
    <row r="591" spans="1:5" x14ac:dyDescent="0.25">
      <c r="A591" s="3"/>
      <c r="B591" s="3" t="s">
        <v>61</v>
      </c>
      <c r="C591" s="3">
        <v>2000</v>
      </c>
      <c r="D591" s="3">
        <v>2000</v>
      </c>
      <c r="E591" s="3">
        <v>2745.4</v>
      </c>
    </row>
    <row r="592" spans="1:5" x14ac:dyDescent="0.25">
      <c r="A592" s="3"/>
      <c r="B592" s="3" t="s">
        <v>85</v>
      </c>
      <c r="C592" s="3">
        <v>1600</v>
      </c>
      <c r="D592" s="3">
        <v>1600</v>
      </c>
      <c r="E592" s="3">
        <v>2059</v>
      </c>
    </row>
    <row r="593" spans="1:5" x14ac:dyDescent="0.25">
      <c r="A593" s="3"/>
      <c r="B593" s="3" t="s">
        <v>75</v>
      </c>
      <c r="C593" s="3">
        <v>100</v>
      </c>
      <c r="D593" s="3">
        <v>1100</v>
      </c>
      <c r="E593" s="3">
        <v>998.39</v>
      </c>
    </row>
    <row r="594" spans="1:5" x14ac:dyDescent="0.25">
      <c r="A594" s="3"/>
      <c r="B594" s="3" t="s">
        <v>458</v>
      </c>
      <c r="C594" s="3">
        <v>3000</v>
      </c>
      <c r="D594" s="3">
        <v>3000</v>
      </c>
      <c r="E594" s="3">
        <v>1003.1</v>
      </c>
    </row>
    <row r="595" spans="1:5" x14ac:dyDescent="0.25">
      <c r="A595" s="3"/>
      <c r="B595" s="8" t="s">
        <v>535</v>
      </c>
      <c r="C595" s="8">
        <v>0</v>
      </c>
      <c r="D595" s="8">
        <v>53268</v>
      </c>
      <c r="E595" s="8">
        <v>53268</v>
      </c>
    </row>
    <row r="596" spans="1:5" x14ac:dyDescent="0.25">
      <c r="A596" s="3"/>
      <c r="B596" s="11" t="s">
        <v>246</v>
      </c>
      <c r="C596" s="11">
        <f>SUM(C566:C595)</f>
        <v>171870</v>
      </c>
      <c r="D596" s="11">
        <f>SUM(D566:D595)</f>
        <v>246188</v>
      </c>
      <c r="E596" s="11">
        <f>SUM(E566:E595)</f>
        <v>228395.36000000002</v>
      </c>
    </row>
    <row r="597" spans="1:5" x14ac:dyDescent="0.25">
      <c r="A597" s="3"/>
      <c r="B597" s="3" t="s">
        <v>247</v>
      </c>
      <c r="C597" s="3"/>
      <c r="D597" s="3"/>
      <c r="E597" s="3"/>
    </row>
    <row r="598" spans="1:5" x14ac:dyDescent="0.25">
      <c r="A598" s="3"/>
      <c r="B598" s="3" t="s">
        <v>196</v>
      </c>
      <c r="C598" s="3">
        <v>600</v>
      </c>
      <c r="D598" s="3">
        <v>600</v>
      </c>
      <c r="E598" s="3">
        <v>0</v>
      </c>
    </row>
    <row r="599" spans="1:5" x14ac:dyDescent="0.25">
      <c r="A599" s="3"/>
      <c r="B599" s="3" t="s">
        <v>4</v>
      </c>
      <c r="C599" s="3">
        <v>84</v>
      </c>
      <c r="D599" s="3">
        <v>84</v>
      </c>
      <c r="E599" s="3">
        <v>10.050000000000001</v>
      </c>
    </row>
    <row r="600" spans="1:5" x14ac:dyDescent="0.25">
      <c r="A600" s="3"/>
      <c r="B600" s="3" t="s">
        <v>5</v>
      </c>
      <c r="C600" s="3">
        <v>840</v>
      </c>
      <c r="D600" s="3">
        <v>840</v>
      </c>
      <c r="E600" s="3">
        <v>1214.99</v>
      </c>
    </row>
    <row r="601" spans="1:5" x14ac:dyDescent="0.25">
      <c r="A601" s="3"/>
      <c r="B601" s="3" t="s">
        <v>6</v>
      </c>
      <c r="C601" s="3">
        <v>50</v>
      </c>
      <c r="D601" s="3">
        <v>50</v>
      </c>
      <c r="E601" s="3">
        <v>69.42</v>
      </c>
    </row>
    <row r="602" spans="1:5" x14ac:dyDescent="0.25">
      <c r="A602" s="3"/>
      <c r="B602" s="3" t="s">
        <v>9</v>
      </c>
      <c r="C602" s="3">
        <v>285</v>
      </c>
      <c r="D602" s="3">
        <v>285</v>
      </c>
      <c r="E602" s="3">
        <v>412.2</v>
      </c>
    </row>
    <row r="603" spans="1:5" x14ac:dyDescent="0.25">
      <c r="A603" s="3"/>
      <c r="B603" s="3" t="s">
        <v>515</v>
      </c>
      <c r="C603" s="3">
        <v>800</v>
      </c>
      <c r="D603" s="3">
        <v>800</v>
      </c>
      <c r="E603" s="3">
        <v>239.58</v>
      </c>
    </row>
    <row r="604" spans="1:5" x14ac:dyDescent="0.25">
      <c r="A604" s="3"/>
      <c r="B604" s="3" t="s">
        <v>61</v>
      </c>
      <c r="C604" s="3">
        <v>6000</v>
      </c>
      <c r="D604" s="3">
        <v>6000</v>
      </c>
      <c r="E604" s="3">
        <v>14440</v>
      </c>
    </row>
    <row r="605" spans="1:5" x14ac:dyDescent="0.25">
      <c r="A605" s="3"/>
      <c r="B605" s="11" t="s">
        <v>248</v>
      </c>
      <c r="C605" s="11">
        <f>SUM(C598:C604)</f>
        <v>8659</v>
      </c>
      <c r="D605" s="11">
        <f>SUM(D598:D604)</f>
        <v>8659</v>
      </c>
      <c r="E605" s="11">
        <f>SUM(E598:E604)</f>
        <v>16386.240000000002</v>
      </c>
    </row>
    <row r="606" spans="1:5" x14ac:dyDescent="0.25">
      <c r="A606" s="3"/>
      <c r="B606" s="3" t="s">
        <v>249</v>
      </c>
      <c r="C606" s="3"/>
      <c r="D606" s="3"/>
      <c r="E606" s="3"/>
    </row>
    <row r="607" spans="1:5" x14ac:dyDescent="0.25">
      <c r="A607" s="3"/>
      <c r="B607" s="3" t="s">
        <v>68</v>
      </c>
      <c r="C607" s="3">
        <v>0</v>
      </c>
      <c r="D607" s="3">
        <v>0</v>
      </c>
      <c r="E607" s="3">
        <v>4891</v>
      </c>
    </row>
    <row r="608" spans="1:5" x14ac:dyDescent="0.25">
      <c r="A608" s="3"/>
      <c r="B608" s="3" t="s">
        <v>3</v>
      </c>
      <c r="C608" s="3">
        <v>0</v>
      </c>
      <c r="D608" s="3">
        <v>0</v>
      </c>
      <c r="E608" s="3">
        <v>513.64</v>
      </c>
    </row>
    <row r="609" spans="1:5" x14ac:dyDescent="0.25">
      <c r="A609" s="3"/>
      <c r="B609" s="3" t="s">
        <v>202</v>
      </c>
      <c r="C609" s="3">
        <v>0</v>
      </c>
      <c r="D609" s="3">
        <v>0</v>
      </c>
      <c r="E609" s="3">
        <v>0</v>
      </c>
    </row>
    <row r="610" spans="1:5" x14ac:dyDescent="0.25">
      <c r="A610" s="3"/>
      <c r="B610" s="3" t="s">
        <v>196</v>
      </c>
      <c r="C610" s="3">
        <v>0</v>
      </c>
      <c r="D610" s="3">
        <v>0</v>
      </c>
      <c r="E610" s="3">
        <v>514.09</v>
      </c>
    </row>
    <row r="611" spans="1:5" x14ac:dyDescent="0.25">
      <c r="A611" s="3"/>
      <c r="B611" s="3" t="s">
        <v>4</v>
      </c>
      <c r="C611" s="3">
        <v>0</v>
      </c>
      <c r="D611" s="3">
        <v>0</v>
      </c>
      <c r="E611" s="3">
        <v>61.9</v>
      </c>
    </row>
    <row r="612" spans="1:5" x14ac:dyDescent="0.25">
      <c r="A612" s="3"/>
      <c r="B612" s="3" t="s">
        <v>5</v>
      </c>
      <c r="C612" s="3">
        <v>0</v>
      </c>
      <c r="D612" s="3">
        <v>0</v>
      </c>
      <c r="E612" s="3">
        <v>619.14</v>
      </c>
    </row>
    <row r="613" spans="1:5" x14ac:dyDescent="0.25">
      <c r="A613" s="3"/>
      <c r="B613" s="3" t="s">
        <v>6</v>
      </c>
      <c r="C613" s="3">
        <v>0</v>
      </c>
      <c r="D613" s="3">
        <v>0</v>
      </c>
      <c r="E613" s="3">
        <v>35.369999999999997</v>
      </c>
    </row>
    <row r="614" spans="1:5" x14ac:dyDescent="0.25">
      <c r="A614" s="3"/>
      <c r="B614" s="3" t="s">
        <v>7</v>
      </c>
      <c r="C614" s="3">
        <v>0</v>
      </c>
      <c r="D614" s="3">
        <v>0</v>
      </c>
      <c r="E614" s="3">
        <v>132.66999999999999</v>
      </c>
    </row>
    <row r="615" spans="1:5" x14ac:dyDescent="0.25">
      <c r="A615" s="3"/>
      <c r="B615" s="3" t="s">
        <v>8</v>
      </c>
      <c r="C615" s="3">
        <v>0</v>
      </c>
      <c r="D615" s="3">
        <v>0</v>
      </c>
      <c r="E615" s="3">
        <v>44.22</v>
      </c>
    </row>
    <row r="616" spans="1:5" x14ac:dyDescent="0.25">
      <c r="A616" s="3"/>
      <c r="B616" s="3" t="s">
        <v>9</v>
      </c>
      <c r="C616" s="3">
        <v>0</v>
      </c>
      <c r="D616" s="3">
        <v>0</v>
      </c>
      <c r="E616" s="3">
        <v>210.05</v>
      </c>
    </row>
    <row r="617" spans="1:5" x14ac:dyDescent="0.25">
      <c r="A617" s="3"/>
      <c r="B617" s="3" t="s">
        <v>55</v>
      </c>
      <c r="C617" s="3">
        <v>0</v>
      </c>
      <c r="D617" s="3">
        <v>0</v>
      </c>
      <c r="E617" s="3">
        <v>290.85000000000002</v>
      </c>
    </row>
    <row r="618" spans="1:5" x14ac:dyDescent="0.25">
      <c r="A618" s="3"/>
      <c r="B618" s="3" t="s">
        <v>22</v>
      </c>
      <c r="C618" s="3">
        <v>0</v>
      </c>
      <c r="D618" s="3">
        <v>0</v>
      </c>
      <c r="E618" s="3">
        <v>105.61</v>
      </c>
    </row>
    <row r="619" spans="1:5" x14ac:dyDescent="0.25">
      <c r="A619" s="3"/>
      <c r="B619" s="3" t="s">
        <v>17</v>
      </c>
      <c r="C619" s="3">
        <v>0</v>
      </c>
      <c r="D619" s="3">
        <v>0</v>
      </c>
      <c r="E619" s="3">
        <v>300</v>
      </c>
    </row>
    <row r="620" spans="1:5" x14ac:dyDescent="0.25">
      <c r="A620" s="3"/>
      <c r="B620" s="3" t="s">
        <v>75</v>
      </c>
      <c r="C620" s="3">
        <v>0</v>
      </c>
      <c r="D620" s="3">
        <v>0</v>
      </c>
      <c r="E620" s="3">
        <v>0</v>
      </c>
    </row>
    <row r="621" spans="1:5" x14ac:dyDescent="0.25">
      <c r="A621" s="3"/>
      <c r="B621" s="11" t="s">
        <v>250</v>
      </c>
      <c r="C621" s="11">
        <f t="shared" ref="C621:D621" si="13">SUM(C607:C620)</f>
        <v>0</v>
      </c>
      <c r="D621" s="11">
        <f t="shared" si="13"/>
        <v>0</v>
      </c>
      <c r="E621" s="11">
        <f>SUM(E607:E620)</f>
        <v>7718.5400000000009</v>
      </c>
    </row>
    <row r="622" spans="1:5" x14ac:dyDescent="0.25">
      <c r="A622" s="4"/>
      <c r="B622" s="9" t="s">
        <v>251</v>
      </c>
      <c r="C622" s="9">
        <f>C596+C605+C621</f>
        <v>180529</v>
      </c>
      <c r="D622" s="9">
        <f>D596+D605+D621</f>
        <v>254847</v>
      </c>
      <c r="E622" s="9">
        <f>E596+E605+E621</f>
        <v>252500.14</v>
      </c>
    </row>
    <row r="623" spans="1:5" x14ac:dyDescent="0.25">
      <c r="A623" s="4" t="s">
        <v>252</v>
      </c>
      <c r="B623" s="11" t="s">
        <v>253</v>
      </c>
      <c r="C623" s="3"/>
      <c r="D623" s="3"/>
      <c r="E623" s="3"/>
    </row>
    <row r="624" spans="1:5" x14ac:dyDescent="0.25">
      <c r="A624" s="3"/>
      <c r="B624" s="3" t="s">
        <v>52</v>
      </c>
      <c r="C624" s="3">
        <v>11000</v>
      </c>
      <c r="D624" s="3">
        <v>11000</v>
      </c>
      <c r="E624" s="3">
        <v>10040.82</v>
      </c>
    </row>
    <row r="625" spans="1:7" x14ac:dyDescent="0.25">
      <c r="A625" s="3"/>
      <c r="B625" s="3" t="s">
        <v>53</v>
      </c>
      <c r="C625" s="3">
        <v>17000</v>
      </c>
      <c r="D625" s="3">
        <v>17000</v>
      </c>
      <c r="E625" s="3">
        <v>22420.59</v>
      </c>
    </row>
    <row r="626" spans="1:7" x14ac:dyDescent="0.25">
      <c r="A626" s="3"/>
      <c r="B626" s="3" t="s">
        <v>224</v>
      </c>
      <c r="C626" s="3">
        <v>7100</v>
      </c>
      <c r="D626" s="3">
        <v>7100</v>
      </c>
      <c r="E626" s="3">
        <v>4513.92</v>
      </c>
    </row>
    <row r="627" spans="1:7" x14ac:dyDescent="0.25">
      <c r="A627" s="3"/>
      <c r="B627" s="3" t="s">
        <v>55</v>
      </c>
      <c r="C627" s="3">
        <v>1000</v>
      </c>
      <c r="D627" s="3">
        <v>1200</v>
      </c>
      <c r="E627" s="3">
        <v>1995.92</v>
      </c>
    </row>
    <row r="628" spans="1:7" x14ac:dyDescent="0.25">
      <c r="A628" s="3"/>
      <c r="B628" s="3" t="s">
        <v>541</v>
      </c>
      <c r="C628" s="3">
        <v>0</v>
      </c>
      <c r="D628" s="3">
        <v>100</v>
      </c>
      <c r="E628" s="3">
        <v>408.82</v>
      </c>
    </row>
    <row r="629" spans="1:7" x14ac:dyDescent="0.25">
      <c r="A629" s="3"/>
      <c r="B629" s="3" t="s">
        <v>58</v>
      </c>
      <c r="C629" s="3">
        <v>1000</v>
      </c>
      <c r="D629" s="3">
        <v>1000</v>
      </c>
      <c r="E629" s="3">
        <v>1572</v>
      </c>
      <c r="F629" s="51"/>
      <c r="G629" s="63"/>
    </row>
    <row r="630" spans="1:7" x14ac:dyDescent="0.25">
      <c r="A630" s="3"/>
      <c r="B630" s="3" t="s">
        <v>60</v>
      </c>
      <c r="C630" s="3">
        <v>100</v>
      </c>
      <c r="D630" s="3">
        <v>100</v>
      </c>
      <c r="E630" s="3">
        <v>795.2</v>
      </c>
    </row>
    <row r="631" spans="1:7" x14ac:dyDescent="0.25">
      <c r="A631" s="3"/>
      <c r="B631" s="14" t="s">
        <v>509</v>
      </c>
      <c r="C631" s="14">
        <v>0</v>
      </c>
      <c r="D631" s="14">
        <v>0</v>
      </c>
      <c r="E631" s="14">
        <v>290</v>
      </c>
    </row>
    <row r="632" spans="1:7" x14ac:dyDescent="0.25">
      <c r="A632" s="3"/>
      <c r="B632" s="9" t="s">
        <v>255</v>
      </c>
      <c r="C632" s="9">
        <f>SUM(C624:C631)</f>
        <v>37200</v>
      </c>
      <c r="D632" s="9">
        <f>SUM(D624:D631)</f>
        <v>37500</v>
      </c>
      <c r="E632" s="9">
        <f>SUM(E624:E631)</f>
        <v>42037.27</v>
      </c>
    </row>
    <row r="633" spans="1:7" ht="15.75" x14ac:dyDescent="0.25">
      <c r="A633" s="4"/>
      <c r="B633" s="69" t="s">
        <v>256</v>
      </c>
      <c r="C633" s="69">
        <f>C564+C622+C632</f>
        <v>236329</v>
      </c>
      <c r="D633" s="69">
        <f>D564+D622+D632</f>
        <v>344947</v>
      </c>
      <c r="E633" s="69">
        <f>E564+E622+E632</f>
        <v>343747.7</v>
      </c>
    </row>
    <row r="634" spans="1:7" x14ac:dyDescent="0.25">
      <c r="A634" s="4" t="s">
        <v>257</v>
      </c>
      <c r="B634" s="4" t="s">
        <v>258</v>
      </c>
      <c r="C634" s="3"/>
      <c r="D634" s="3"/>
      <c r="E634" s="3"/>
    </row>
    <row r="635" spans="1:7" x14ac:dyDescent="0.25">
      <c r="A635" s="4" t="s">
        <v>259</v>
      </c>
      <c r="B635" s="4" t="s">
        <v>260</v>
      </c>
      <c r="C635" s="3"/>
      <c r="D635" s="3"/>
      <c r="E635" s="3"/>
    </row>
    <row r="636" spans="1:7" x14ac:dyDescent="0.25">
      <c r="A636" s="4"/>
      <c r="B636" s="60" t="s">
        <v>52</v>
      </c>
      <c r="C636" s="3">
        <v>1000</v>
      </c>
      <c r="D636" s="3">
        <v>1000</v>
      </c>
      <c r="E636" s="3">
        <v>1132.93</v>
      </c>
    </row>
    <row r="637" spans="1:7" x14ac:dyDescent="0.25">
      <c r="A637" s="3"/>
      <c r="B637" s="3" t="s">
        <v>53</v>
      </c>
      <c r="C637" s="3">
        <v>11500</v>
      </c>
      <c r="D637" s="3">
        <v>10000</v>
      </c>
      <c r="E637" s="3">
        <v>5719.43</v>
      </c>
    </row>
    <row r="638" spans="1:7" x14ac:dyDescent="0.25">
      <c r="A638" s="3"/>
      <c r="B638" s="3" t="s">
        <v>224</v>
      </c>
      <c r="C638" s="3">
        <v>4500</v>
      </c>
      <c r="D638" s="3">
        <v>4500</v>
      </c>
      <c r="E638" s="3">
        <v>4043.33</v>
      </c>
    </row>
    <row r="639" spans="1:7" x14ac:dyDescent="0.25">
      <c r="A639" s="3"/>
      <c r="B639" s="3" t="s">
        <v>55</v>
      </c>
      <c r="C639" s="3">
        <v>300</v>
      </c>
      <c r="D639" s="3">
        <v>300</v>
      </c>
      <c r="E639" s="3">
        <v>350.19</v>
      </c>
    </row>
    <row r="640" spans="1:7" x14ac:dyDescent="0.25">
      <c r="A640" s="3"/>
      <c r="B640" s="3" t="s">
        <v>58</v>
      </c>
      <c r="C640" s="3">
        <v>500</v>
      </c>
      <c r="D640" s="3">
        <v>500</v>
      </c>
      <c r="E640" s="3">
        <v>1287.28</v>
      </c>
    </row>
    <row r="641" spans="1:7" x14ac:dyDescent="0.25">
      <c r="A641" s="3"/>
      <c r="B641" s="3" t="s">
        <v>462</v>
      </c>
      <c r="C641" s="3">
        <v>5189</v>
      </c>
      <c r="D641" s="3">
        <v>5189</v>
      </c>
      <c r="E641" s="3">
        <v>2857.03</v>
      </c>
    </row>
    <row r="642" spans="1:7" x14ac:dyDescent="0.25">
      <c r="A642" s="3"/>
      <c r="B642" s="3" t="s">
        <v>60</v>
      </c>
      <c r="C642" s="3">
        <v>1100</v>
      </c>
      <c r="D642" s="3">
        <v>1100</v>
      </c>
      <c r="E642" s="3">
        <v>255.79</v>
      </c>
    </row>
    <row r="643" spans="1:7" x14ac:dyDescent="0.25">
      <c r="A643" s="3"/>
      <c r="B643" s="14" t="s">
        <v>509</v>
      </c>
      <c r="C643" s="14">
        <v>5000</v>
      </c>
      <c r="D643" s="14">
        <v>0</v>
      </c>
      <c r="E643" s="14">
        <v>2048.23</v>
      </c>
    </row>
    <row r="644" spans="1:7" x14ac:dyDescent="0.25">
      <c r="A644" s="4"/>
      <c r="B644" s="9" t="s">
        <v>261</v>
      </c>
      <c r="C644" s="9">
        <f>SUM(C636:C643)</f>
        <v>29089</v>
      </c>
      <c r="D644" s="9">
        <f>SUM(D636:D643)</f>
        <v>22589</v>
      </c>
      <c r="E644" s="9">
        <f>SUM(E636:E643)</f>
        <v>17694.210000000003</v>
      </c>
    </row>
    <row r="645" spans="1:7" x14ac:dyDescent="0.25">
      <c r="A645" s="4" t="s">
        <v>262</v>
      </c>
      <c r="B645" s="4" t="s">
        <v>263</v>
      </c>
      <c r="C645" s="3"/>
      <c r="D645" s="3"/>
      <c r="E645" s="3"/>
    </row>
    <row r="646" spans="1:7" x14ac:dyDescent="0.25">
      <c r="A646" s="3"/>
      <c r="B646" s="3" t="s">
        <v>52</v>
      </c>
      <c r="C646" s="3">
        <v>200</v>
      </c>
      <c r="D646" s="3">
        <v>200</v>
      </c>
      <c r="E646" s="3">
        <v>92.93</v>
      </c>
    </row>
    <row r="647" spans="1:7" x14ac:dyDescent="0.25">
      <c r="A647" s="3"/>
      <c r="B647" s="3" t="s">
        <v>224</v>
      </c>
      <c r="C647" s="3">
        <v>11500</v>
      </c>
      <c r="D647" s="3">
        <v>11500</v>
      </c>
      <c r="E647" s="3">
        <v>12971.26</v>
      </c>
    </row>
    <row r="648" spans="1:7" x14ac:dyDescent="0.25">
      <c r="A648" s="3"/>
      <c r="B648" s="3" t="s">
        <v>58</v>
      </c>
      <c r="C648" s="3">
        <v>200</v>
      </c>
      <c r="D648" s="3">
        <v>200</v>
      </c>
      <c r="E648" s="3">
        <v>1028.83</v>
      </c>
    </row>
    <row r="649" spans="1:7" x14ac:dyDescent="0.25">
      <c r="A649" s="4"/>
      <c r="B649" s="9" t="s">
        <v>264</v>
      </c>
      <c r="C649" s="9">
        <f>SUM(C646:C648)</f>
        <v>11900</v>
      </c>
      <c r="D649" s="9">
        <f>SUM(D646:D648)</f>
        <v>11900</v>
      </c>
      <c r="E649" s="9">
        <f>SUM(E646:E648)</f>
        <v>14093.02</v>
      </c>
    </row>
    <row r="650" spans="1:7" x14ac:dyDescent="0.25">
      <c r="A650" s="4" t="s">
        <v>265</v>
      </c>
      <c r="B650" s="10" t="s">
        <v>266</v>
      </c>
      <c r="C650" s="12"/>
      <c r="D650" s="12"/>
      <c r="E650" s="12"/>
    </row>
    <row r="651" spans="1:7" x14ac:dyDescent="0.25">
      <c r="A651" s="3"/>
      <c r="B651" s="8" t="s">
        <v>267</v>
      </c>
      <c r="C651" s="8">
        <v>0</v>
      </c>
      <c r="D651" s="8">
        <v>0</v>
      </c>
      <c r="E651" s="8">
        <v>0</v>
      </c>
    </row>
    <row r="652" spans="1:7" x14ac:dyDescent="0.25">
      <c r="A652" s="4"/>
      <c r="B652" s="9" t="s">
        <v>268</v>
      </c>
      <c r="C652" s="9">
        <f t="shared" ref="C652:D652" si="14">SUM(C651)</f>
        <v>0</v>
      </c>
      <c r="D652" s="9">
        <f t="shared" si="14"/>
        <v>0</v>
      </c>
      <c r="E652" s="9">
        <v>0</v>
      </c>
    </row>
    <row r="653" spans="1:7" x14ac:dyDescent="0.25">
      <c r="A653" s="4" t="s">
        <v>269</v>
      </c>
      <c r="B653" s="4" t="s">
        <v>270</v>
      </c>
      <c r="C653" s="3"/>
      <c r="D653" s="3"/>
      <c r="E653" s="3"/>
    </row>
    <row r="654" spans="1:7" x14ac:dyDescent="0.25">
      <c r="A654" s="3"/>
      <c r="B654" s="3" t="s">
        <v>271</v>
      </c>
      <c r="C654" s="3">
        <v>1500</v>
      </c>
      <c r="D654" s="3">
        <v>1500</v>
      </c>
      <c r="E654" s="3">
        <v>3716.8</v>
      </c>
    </row>
    <row r="655" spans="1:7" x14ac:dyDescent="0.25">
      <c r="A655" s="3"/>
      <c r="B655" s="3" t="s">
        <v>60</v>
      </c>
      <c r="C655" s="3">
        <v>6500</v>
      </c>
      <c r="D655" s="3">
        <v>10500</v>
      </c>
      <c r="E655" s="3">
        <v>21373.17</v>
      </c>
      <c r="F655" s="51"/>
      <c r="G655" s="63"/>
    </row>
    <row r="656" spans="1:7" x14ac:dyDescent="0.25">
      <c r="A656" s="3"/>
      <c r="B656" s="3" t="s">
        <v>254</v>
      </c>
      <c r="C656" s="3">
        <v>5400</v>
      </c>
      <c r="D656" s="3">
        <v>10400</v>
      </c>
      <c r="E656" s="3">
        <v>2901.24</v>
      </c>
    </row>
    <row r="657" spans="1:7" x14ac:dyDescent="0.25">
      <c r="A657" s="3"/>
      <c r="B657" s="3" t="s">
        <v>272</v>
      </c>
      <c r="C657" s="3">
        <v>500</v>
      </c>
      <c r="D657" s="3">
        <v>2200</v>
      </c>
      <c r="E657" s="3">
        <v>2143</v>
      </c>
    </row>
    <row r="658" spans="1:7" x14ac:dyDescent="0.25">
      <c r="A658" s="3"/>
      <c r="B658" s="3" t="s">
        <v>273</v>
      </c>
      <c r="C658" s="3">
        <v>5600</v>
      </c>
      <c r="D658" s="3">
        <v>9150</v>
      </c>
      <c r="E658" s="3">
        <v>9142.5</v>
      </c>
    </row>
    <row r="659" spans="1:7" x14ac:dyDescent="0.25">
      <c r="A659" s="3"/>
      <c r="B659" s="3" t="s">
        <v>274</v>
      </c>
      <c r="C659" s="3">
        <v>6400</v>
      </c>
      <c r="D659" s="3">
        <v>8000</v>
      </c>
      <c r="E659" s="3">
        <v>4812.74</v>
      </c>
    </row>
    <row r="660" spans="1:7" x14ac:dyDescent="0.25">
      <c r="A660" s="3"/>
      <c r="B660" s="3" t="s">
        <v>275</v>
      </c>
      <c r="C660" s="3">
        <v>100</v>
      </c>
      <c r="D660" s="3">
        <v>100</v>
      </c>
      <c r="E660" s="3">
        <v>2070</v>
      </c>
    </row>
    <row r="661" spans="1:7" x14ac:dyDescent="0.25">
      <c r="A661" s="3"/>
      <c r="B661" s="3" t="s">
        <v>105</v>
      </c>
      <c r="C661" s="3">
        <v>2000</v>
      </c>
      <c r="D661" s="3">
        <v>2000</v>
      </c>
      <c r="E661" s="3">
        <v>2586</v>
      </c>
    </row>
    <row r="662" spans="1:7" x14ac:dyDescent="0.25">
      <c r="A662" s="3"/>
      <c r="B662" s="3" t="s">
        <v>276</v>
      </c>
      <c r="C662" s="3">
        <v>1000</v>
      </c>
      <c r="D662" s="3">
        <v>1000</v>
      </c>
      <c r="E662" s="3">
        <v>887.8</v>
      </c>
    </row>
    <row r="663" spans="1:7" x14ac:dyDescent="0.25">
      <c r="A663" s="3"/>
      <c r="B663" s="3" t="s">
        <v>98</v>
      </c>
      <c r="C663" s="3">
        <v>3400</v>
      </c>
      <c r="D663" s="3">
        <v>3400</v>
      </c>
      <c r="E663" s="3">
        <v>3872.46</v>
      </c>
    </row>
    <row r="664" spans="1:7" x14ac:dyDescent="0.25">
      <c r="A664" s="3"/>
      <c r="B664" s="3" t="s">
        <v>542</v>
      </c>
      <c r="C664" s="3">
        <v>0</v>
      </c>
      <c r="D664" s="3">
        <v>670</v>
      </c>
      <c r="E664" s="3">
        <v>662.71</v>
      </c>
    </row>
    <row r="665" spans="1:7" x14ac:dyDescent="0.25">
      <c r="A665" s="3"/>
      <c r="B665" s="3" t="s">
        <v>446</v>
      </c>
      <c r="C665" s="3">
        <v>1700</v>
      </c>
      <c r="D665" s="3">
        <v>4700</v>
      </c>
      <c r="E665" s="3">
        <v>4136.8100000000004</v>
      </c>
    </row>
    <row r="666" spans="1:7" x14ac:dyDescent="0.25">
      <c r="A666" s="3"/>
      <c r="B666" s="3" t="s">
        <v>277</v>
      </c>
      <c r="C666" s="3">
        <v>100</v>
      </c>
      <c r="D666" s="3">
        <v>100</v>
      </c>
      <c r="E666" s="3">
        <v>41.18</v>
      </c>
    </row>
    <row r="667" spans="1:7" x14ac:dyDescent="0.25">
      <c r="A667" s="3"/>
      <c r="B667" s="3" t="s">
        <v>278</v>
      </c>
      <c r="C667" s="3">
        <v>3000</v>
      </c>
      <c r="D667" s="3">
        <v>3500</v>
      </c>
      <c r="E667" s="3">
        <v>3500</v>
      </c>
      <c r="F667" s="51"/>
      <c r="G667" s="63"/>
    </row>
    <row r="668" spans="1:7" x14ac:dyDescent="0.25">
      <c r="A668" s="3"/>
      <c r="B668" s="8" t="s">
        <v>543</v>
      </c>
      <c r="C668" s="8">
        <v>0</v>
      </c>
      <c r="D668" s="8">
        <v>4000</v>
      </c>
      <c r="E668" s="8">
        <v>4000</v>
      </c>
      <c r="F668" s="51"/>
      <c r="G668" s="63"/>
    </row>
    <row r="669" spans="1:7" x14ac:dyDescent="0.25">
      <c r="A669" s="3"/>
      <c r="B669" s="8" t="s">
        <v>544</v>
      </c>
      <c r="C669" s="8">
        <v>0</v>
      </c>
      <c r="D669" s="8">
        <v>4260</v>
      </c>
      <c r="E669" s="8">
        <v>4260</v>
      </c>
      <c r="F669" s="51"/>
      <c r="G669" s="63"/>
    </row>
    <row r="670" spans="1:7" x14ac:dyDescent="0.25">
      <c r="A670" s="3"/>
      <c r="B670" s="8" t="s">
        <v>545</v>
      </c>
      <c r="C670" s="8">
        <v>0</v>
      </c>
      <c r="D670" s="8">
        <v>4260</v>
      </c>
      <c r="E670" s="8">
        <v>4260</v>
      </c>
      <c r="F670" s="51"/>
      <c r="G670" s="63"/>
    </row>
    <row r="671" spans="1:7" x14ac:dyDescent="0.25">
      <c r="A671" s="3"/>
      <c r="B671" s="8" t="s">
        <v>534</v>
      </c>
      <c r="C671" s="8">
        <v>0</v>
      </c>
      <c r="D671" s="8">
        <v>12178</v>
      </c>
      <c r="E671" s="8">
        <v>12178</v>
      </c>
      <c r="F671" s="51"/>
      <c r="G671" s="63"/>
    </row>
    <row r="672" spans="1:7" x14ac:dyDescent="0.25">
      <c r="A672" s="3"/>
      <c r="B672" s="8" t="s">
        <v>525</v>
      </c>
      <c r="C672" s="8">
        <v>30000</v>
      </c>
      <c r="D672" s="8">
        <v>30000</v>
      </c>
      <c r="E672" s="8">
        <v>24780</v>
      </c>
    </row>
    <row r="673" spans="1:5" x14ac:dyDescent="0.25">
      <c r="A673" s="3"/>
      <c r="B673" s="9" t="s">
        <v>279</v>
      </c>
      <c r="C673" s="9">
        <f>SUM(C654:C672)</f>
        <v>67200</v>
      </c>
      <c r="D673" s="9">
        <f>SUM(D654:D672)</f>
        <v>111918</v>
      </c>
      <c r="E673" s="9">
        <f>SUM(E654:E672)</f>
        <v>111324.41</v>
      </c>
    </row>
    <row r="674" spans="1:5" ht="15.75" x14ac:dyDescent="0.25">
      <c r="A674" s="4"/>
      <c r="B674" s="69" t="s">
        <v>280</v>
      </c>
      <c r="C674" s="69">
        <f>C644+C649+C652+C673</f>
        <v>108189</v>
      </c>
      <c r="D674" s="69">
        <f>D644+D649+D652+D673</f>
        <v>146407</v>
      </c>
      <c r="E674" s="69">
        <f>E644+E649+E652+E673</f>
        <v>143111.64000000001</v>
      </c>
    </row>
    <row r="675" spans="1:5" x14ac:dyDescent="0.25">
      <c r="A675" s="4" t="s">
        <v>281</v>
      </c>
      <c r="B675" s="4" t="s">
        <v>282</v>
      </c>
      <c r="C675" s="3"/>
      <c r="D675" s="3"/>
      <c r="E675" s="3"/>
    </row>
    <row r="676" spans="1:5" x14ac:dyDescent="0.25">
      <c r="A676" s="4" t="s">
        <v>283</v>
      </c>
      <c r="B676" s="4" t="s">
        <v>284</v>
      </c>
      <c r="C676" s="3"/>
      <c r="D676" s="3"/>
      <c r="E676" s="3"/>
    </row>
    <row r="677" spans="1:5" x14ac:dyDescent="0.25">
      <c r="A677" s="3"/>
      <c r="B677" s="3" t="s">
        <v>285</v>
      </c>
      <c r="C677" s="3">
        <v>10</v>
      </c>
      <c r="D677" s="3">
        <v>10</v>
      </c>
      <c r="E677" s="3">
        <v>0</v>
      </c>
    </row>
    <row r="678" spans="1:5" x14ac:dyDescent="0.25">
      <c r="A678" s="3"/>
      <c r="B678" s="3" t="s">
        <v>4</v>
      </c>
      <c r="C678" s="3">
        <v>2</v>
      </c>
      <c r="D678" s="3">
        <v>2</v>
      </c>
      <c r="E678" s="3">
        <v>0</v>
      </c>
    </row>
    <row r="679" spans="1:5" x14ac:dyDescent="0.25">
      <c r="A679" s="3"/>
      <c r="B679" s="3" t="s">
        <v>5</v>
      </c>
      <c r="C679" s="3">
        <v>14</v>
      </c>
      <c r="D679" s="3">
        <v>14</v>
      </c>
      <c r="E679" s="3">
        <v>8.4</v>
      </c>
    </row>
    <row r="680" spans="1:5" x14ac:dyDescent="0.25">
      <c r="A680" s="3"/>
      <c r="B680" s="3" t="s">
        <v>6</v>
      </c>
      <c r="C680" s="3">
        <v>1</v>
      </c>
      <c r="D680" s="3">
        <v>1</v>
      </c>
      <c r="E680" s="3">
        <v>0.48</v>
      </c>
    </row>
    <row r="681" spans="1:5" x14ac:dyDescent="0.25">
      <c r="A681" s="3"/>
      <c r="B681" s="3" t="s">
        <v>7</v>
      </c>
      <c r="C681" s="3">
        <v>3</v>
      </c>
      <c r="D681" s="3">
        <v>3</v>
      </c>
      <c r="E681" s="3">
        <v>0</v>
      </c>
    </row>
    <row r="682" spans="1:5" x14ac:dyDescent="0.25">
      <c r="A682" s="3"/>
      <c r="B682" s="3" t="s">
        <v>8</v>
      </c>
      <c r="C682" s="3">
        <v>1</v>
      </c>
      <c r="D682" s="3">
        <v>1</v>
      </c>
      <c r="E682" s="3">
        <v>0</v>
      </c>
    </row>
    <row r="683" spans="1:5" x14ac:dyDescent="0.25">
      <c r="A683" s="3"/>
      <c r="B683" s="3" t="s">
        <v>9</v>
      </c>
      <c r="C683" s="3">
        <v>5</v>
      </c>
      <c r="D683" s="3">
        <v>5</v>
      </c>
      <c r="E683" s="3">
        <v>2.84</v>
      </c>
    </row>
    <row r="684" spans="1:5" x14ac:dyDescent="0.25">
      <c r="A684" s="3"/>
      <c r="B684" s="3" t="s">
        <v>61</v>
      </c>
      <c r="C684" s="3">
        <v>100</v>
      </c>
      <c r="D684" s="3">
        <v>100</v>
      </c>
      <c r="E684" s="3">
        <v>60</v>
      </c>
    </row>
    <row r="685" spans="1:5" x14ac:dyDescent="0.25">
      <c r="A685" s="4"/>
      <c r="B685" s="9" t="s">
        <v>286</v>
      </c>
      <c r="C685" s="9">
        <f t="shared" ref="C685:D685" si="15">SUM(C677:C684)</f>
        <v>136</v>
      </c>
      <c r="D685" s="9">
        <f t="shared" si="15"/>
        <v>136</v>
      </c>
      <c r="E685" s="9">
        <f>SUM(E677:E684)</f>
        <v>71.72</v>
      </c>
    </row>
    <row r="686" spans="1:5" x14ac:dyDescent="0.25">
      <c r="A686" s="4" t="s">
        <v>287</v>
      </c>
      <c r="B686" s="4" t="s">
        <v>288</v>
      </c>
      <c r="C686" s="3"/>
      <c r="D686" s="3"/>
      <c r="E686" s="3"/>
    </row>
    <row r="687" spans="1:5" x14ac:dyDescent="0.25">
      <c r="A687" s="3"/>
      <c r="B687" s="3" t="s">
        <v>5</v>
      </c>
      <c r="C687" s="3">
        <v>34</v>
      </c>
      <c r="D687" s="3">
        <v>34</v>
      </c>
      <c r="E687" s="3">
        <v>42</v>
      </c>
    </row>
    <row r="688" spans="1:5" x14ac:dyDescent="0.25">
      <c r="A688" s="3"/>
      <c r="B688" s="3" t="s">
        <v>6</v>
      </c>
      <c r="C688" s="3">
        <v>2</v>
      </c>
      <c r="D688" s="3">
        <v>2</v>
      </c>
      <c r="E688" s="3">
        <v>2.4</v>
      </c>
    </row>
    <row r="689" spans="1:5" x14ac:dyDescent="0.25">
      <c r="A689" s="3"/>
      <c r="B689" s="3" t="s">
        <v>9</v>
      </c>
      <c r="C689" s="3">
        <v>12</v>
      </c>
      <c r="D689" s="3">
        <v>12</v>
      </c>
      <c r="E689" s="3">
        <v>14.25</v>
      </c>
    </row>
    <row r="690" spans="1:5" x14ac:dyDescent="0.25">
      <c r="A690" s="3"/>
      <c r="B690" s="3" t="s">
        <v>52</v>
      </c>
      <c r="C690" s="3">
        <v>700</v>
      </c>
      <c r="D690" s="3">
        <v>700</v>
      </c>
      <c r="E690" s="3">
        <v>592.21</v>
      </c>
    </row>
    <row r="691" spans="1:5" x14ac:dyDescent="0.25">
      <c r="A691" s="3"/>
      <c r="B691" s="3" t="s">
        <v>53</v>
      </c>
      <c r="C691" s="3">
        <v>1000</v>
      </c>
      <c r="D691" s="3">
        <v>1000</v>
      </c>
      <c r="E691" s="3">
        <v>1294.05</v>
      </c>
    </row>
    <row r="692" spans="1:5" x14ac:dyDescent="0.25">
      <c r="A692" s="3"/>
      <c r="B692" s="3" t="s">
        <v>224</v>
      </c>
      <c r="C692" s="3">
        <v>400</v>
      </c>
      <c r="D692" s="3">
        <v>400</v>
      </c>
      <c r="E692" s="3">
        <v>279.56</v>
      </c>
    </row>
    <row r="693" spans="1:5" x14ac:dyDescent="0.25">
      <c r="A693" s="3"/>
      <c r="B693" s="3" t="s">
        <v>55</v>
      </c>
      <c r="C693" s="3">
        <v>1000</v>
      </c>
      <c r="D693" s="3">
        <v>1000</v>
      </c>
      <c r="E693" s="3">
        <v>350</v>
      </c>
    </row>
    <row r="694" spans="1:5" x14ac:dyDescent="0.25">
      <c r="A694" s="3"/>
      <c r="B694" s="3" t="s">
        <v>58</v>
      </c>
      <c r="C694" s="3">
        <v>500</v>
      </c>
      <c r="D694" s="3">
        <v>500</v>
      </c>
      <c r="E694" s="3">
        <v>0</v>
      </c>
    </row>
    <row r="695" spans="1:5" x14ac:dyDescent="0.25">
      <c r="A695" s="3"/>
      <c r="B695" s="3" t="s">
        <v>61</v>
      </c>
      <c r="C695" s="3">
        <v>240</v>
      </c>
      <c r="D695" s="3">
        <v>240</v>
      </c>
      <c r="E695" s="3">
        <v>300</v>
      </c>
    </row>
    <row r="696" spans="1:5" x14ac:dyDescent="0.25">
      <c r="A696" s="3"/>
      <c r="B696" s="3" t="s">
        <v>289</v>
      </c>
      <c r="C696" s="3">
        <v>1000</v>
      </c>
      <c r="D696" s="3">
        <v>1000</v>
      </c>
      <c r="E696" s="3">
        <v>1150</v>
      </c>
    </row>
    <row r="697" spans="1:5" x14ac:dyDescent="0.25">
      <c r="A697" s="4"/>
      <c r="B697" s="9" t="s">
        <v>290</v>
      </c>
      <c r="C697" s="9">
        <f>SUM(C687:C696)</f>
        <v>4888</v>
      </c>
      <c r="D697" s="9">
        <f>SUM(D687:D696)</f>
        <v>4888</v>
      </c>
      <c r="E697" s="9">
        <f>SUM(E687:E696)</f>
        <v>4024.47</v>
      </c>
    </row>
    <row r="698" spans="1:5" x14ac:dyDescent="0.25">
      <c r="A698" s="4" t="s">
        <v>291</v>
      </c>
      <c r="B698" s="4" t="s">
        <v>294</v>
      </c>
      <c r="C698" s="3"/>
      <c r="D698" s="3"/>
      <c r="E698" s="3"/>
    </row>
    <row r="699" spans="1:5" x14ac:dyDescent="0.25">
      <c r="A699" s="4"/>
      <c r="B699" s="60" t="s">
        <v>532</v>
      </c>
      <c r="C699" s="3">
        <v>0</v>
      </c>
      <c r="D699" s="3">
        <v>1100</v>
      </c>
      <c r="E699" s="3">
        <v>1531.2</v>
      </c>
    </row>
    <row r="700" spans="1:5" x14ac:dyDescent="0.25">
      <c r="A700" s="3"/>
      <c r="B700" s="3" t="s">
        <v>294</v>
      </c>
      <c r="C700" s="3">
        <v>27000</v>
      </c>
      <c r="D700" s="3">
        <v>27000</v>
      </c>
      <c r="E700" s="3">
        <v>23728.6</v>
      </c>
    </row>
    <row r="701" spans="1:5" x14ac:dyDescent="0.25">
      <c r="A701" s="3"/>
      <c r="B701" s="3" t="s">
        <v>295</v>
      </c>
      <c r="C701" s="3">
        <v>4000</v>
      </c>
      <c r="D701" s="3">
        <v>4000</v>
      </c>
      <c r="E701" s="3">
        <v>5509.34</v>
      </c>
    </row>
    <row r="702" spans="1:5" x14ac:dyDescent="0.25">
      <c r="A702" s="3"/>
      <c r="B702" s="3" t="s">
        <v>296</v>
      </c>
      <c r="C702" s="3">
        <v>4000</v>
      </c>
      <c r="D702" s="3">
        <v>4000</v>
      </c>
      <c r="E702" s="3">
        <v>2964.14</v>
      </c>
    </row>
    <row r="703" spans="1:5" x14ac:dyDescent="0.25">
      <c r="A703" s="3"/>
      <c r="B703" s="9" t="s">
        <v>297</v>
      </c>
      <c r="C703" s="9">
        <f>SUM(C700:C702)</f>
        <v>35000</v>
      </c>
      <c r="D703" s="9">
        <f>SUM(D699:D702)</f>
        <v>36100</v>
      </c>
      <c r="E703" s="9">
        <f>SUM(E699:E702)</f>
        <v>33733.279999999999</v>
      </c>
    </row>
    <row r="704" spans="1:5" x14ac:dyDescent="0.25">
      <c r="A704" s="11" t="s">
        <v>490</v>
      </c>
      <c r="B704" s="10" t="s">
        <v>496</v>
      </c>
      <c r="C704" s="10"/>
      <c r="D704" s="10"/>
      <c r="E704" s="10"/>
    </row>
    <row r="705" spans="1:5" x14ac:dyDescent="0.25">
      <c r="A705" s="3"/>
      <c r="B705" s="12" t="s">
        <v>52</v>
      </c>
      <c r="C705" s="12">
        <v>500</v>
      </c>
      <c r="D705" s="12">
        <v>500</v>
      </c>
      <c r="E705" s="12">
        <v>221.44</v>
      </c>
    </row>
    <row r="706" spans="1:5" x14ac:dyDescent="0.25">
      <c r="A706" s="3"/>
      <c r="B706" s="12" t="s">
        <v>53</v>
      </c>
      <c r="C706" s="12">
        <v>700</v>
      </c>
      <c r="D706" s="12">
        <v>700</v>
      </c>
      <c r="E706" s="12">
        <v>959.2</v>
      </c>
    </row>
    <row r="707" spans="1:5" x14ac:dyDescent="0.25">
      <c r="A707" s="3"/>
      <c r="B707" s="50" t="s">
        <v>491</v>
      </c>
      <c r="C707" s="50">
        <f>SUM(C705:C706)</f>
        <v>1200</v>
      </c>
      <c r="D707" s="50">
        <f>SUM(D705:D706)</f>
        <v>1200</v>
      </c>
      <c r="E707" s="50">
        <f>SUM(E705:E706)</f>
        <v>1180.6400000000001</v>
      </c>
    </row>
    <row r="708" spans="1:5" ht="15.75" x14ac:dyDescent="0.25">
      <c r="A708" s="4"/>
      <c r="B708" s="69" t="s">
        <v>298</v>
      </c>
      <c r="C708" s="69">
        <f>C685+C697+C703+C707</f>
        <v>41224</v>
      </c>
      <c r="D708" s="69">
        <f>D685+D697+D703+D707</f>
        <v>42324</v>
      </c>
      <c r="E708" s="69">
        <f>E685+E697+E703+E707</f>
        <v>39010.11</v>
      </c>
    </row>
    <row r="709" spans="1:5" x14ac:dyDescent="0.25">
      <c r="A709" s="4" t="s">
        <v>299</v>
      </c>
      <c r="B709" s="4" t="s">
        <v>300</v>
      </c>
      <c r="C709" s="3"/>
      <c r="D709" s="3"/>
      <c r="E709" s="3"/>
    </row>
    <row r="710" spans="1:5" x14ac:dyDescent="0.25">
      <c r="A710" s="4" t="s">
        <v>301</v>
      </c>
      <c r="B710" s="4" t="s">
        <v>302</v>
      </c>
      <c r="C710" s="3"/>
      <c r="D710" s="3"/>
      <c r="E710" s="3"/>
    </row>
    <row r="711" spans="1:5" x14ac:dyDescent="0.25">
      <c r="A711" s="3"/>
      <c r="B711" s="3" t="s">
        <v>68</v>
      </c>
      <c r="C711" s="3">
        <v>120000</v>
      </c>
      <c r="D711" s="3">
        <v>98000</v>
      </c>
      <c r="E711" s="3">
        <v>94970.84</v>
      </c>
    </row>
    <row r="712" spans="1:5" x14ac:dyDescent="0.25">
      <c r="A712" s="3"/>
      <c r="B712" s="3" t="s">
        <v>70</v>
      </c>
      <c r="C712" s="3">
        <v>2000</v>
      </c>
      <c r="D712" s="3">
        <v>1400</v>
      </c>
      <c r="E712" s="3">
        <v>275</v>
      </c>
    </row>
    <row r="713" spans="1:5" x14ac:dyDescent="0.25">
      <c r="A713" s="3"/>
      <c r="B713" s="3" t="s">
        <v>3</v>
      </c>
      <c r="C713" s="3">
        <v>0</v>
      </c>
      <c r="D713" s="3">
        <v>16000</v>
      </c>
      <c r="E713" s="3">
        <v>12699.63</v>
      </c>
    </row>
    <row r="714" spans="1:5" x14ac:dyDescent="0.25">
      <c r="A714" s="3"/>
      <c r="B714" s="3" t="s">
        <v>72</v>
      </c>
      <c r="C714" s="3">
        <v>750</v>
      </c>
      <c r="D714" s="3">
        <v>750</v>
      </c>
      <c r="E714" s="3">
        <v>453.67</v>
      </c>
    </row>
    <row r="715" spans="1:5" x14ac:dyDescent="0.25">
      <c r="A715" s="3"/>
      <c r="B715" s="3" t="s">
        <v>196</v>
      </c>
      <c r="C715" s="3">
        <v>7500</v>
      </c>
      <c r="D715" s="3">
        <v>11900</v>
      </c>
      <c r="E715" s="3">
        <v>10607.98</v>
      </c>
    </row>
    <row r="716" spans="1:5" x14ac:dyDescent="0.25">
      <c r="A716" s="3"/>
      <c r="B716" s="3" t="s">
        <v>243</v>
      </c>
      <c r="C716" s="3">
        <v>4400</v>
      </c>
      <c r="D716" s="3">
        <v>0</v>
      </c>
      <c r="E716" s="3">
        <v>0</v>
      </c>
    </row>
    <row r="717" spans="1:5" x14ac:dyDescent="0.25">
      <c r="A717" s="3"/>
      <c r="B717" s="3" t="s">
        <v>4</v>
      </c>
      <c r="C717" s="3">
        <v>1730</v>
      </c>
      <c r="D717" s="3">
        <v>1730</v>
      </c>
      <c r="E717" s="3">
        <v>1362.86</v>
      </c>
    </row>
    <row r="718" spans="1:5" x14ac:dyDescent="0.25">
      <c r="A718" s="3"/>
      <c r="B718" s="3" t="s">
        <v>5</v>
      </c>
      <c r="C718" s="3">
        <v>16950</v>
      </c>
      <c r="D718" s="3">
        <v>16950</v>
      </c>
      <c r="E718" s="3">
        <v>15012.62</v>
      </c>
    </row>
    <row r="719" spans="1:5" x14ac:dyDescent="0.25">
      <c r="A719" s="3"/>
      <c r="B719" s="3" t="s">
        <v>6</v>
      </c>
      <c r="C719" s="3">
        <v>990</v>
      </c>
      <c r="D719" s="3">
        <v>990</v>
      </c>
      <c r="E719" s="3">
        <v>868.04</v>
      </c>
    </row>
    <row r="720" spans="1:5" x14ac:dyDescent="0.25">
      <c r="A720" s="3"/>
      <c r="B720" s="3" t="s">
        <v>7</v>
      </c>
      <c r="C720" s="3">
        <v>3600</v>
      </c>
      <c r="D720" s="3">
        <v>3600</v>
      </c>
      <c r="E720" s="3">
        <v>3183.24</v>
      </c>
    </row>
    <row r="721" spans="1:5" x14ac:dyDescent="0.25">
      <c r="A721" s="3"/>
      <c r="B721" s="3" t="s">
        <v>8</v>
      </c>
      <c r="C721" s="3">
        <v>1235</v>
      </c>
      <c r="D721" s="3">
        <v>1235</v>
      </c>
      <c r="E721" s="3">
        <v>1058.8800000000001</v>
      </c>
    </row>
    <row r="722" spans="1:5" x14ac:dyDescent="0.25">
      <c r="A722" s="3"/>
      <c r="B722" s="3" t="s">
        <v>9</v>
      </c>
      <c r="C722" s="3">
        <v>5656</v>
      </c>
      <c r="D722" s="3">
        <v>5656</v>
      </c>
      <c r="E722" s="3">
        <v>5093.08</v>
      </c>
    </row>
    <row r="723" spans="1:5" x14ac:dyDescent="0.25">
      <c r="A723" s="3"/>
      <c r="B723" s="3" t="s">
        <v>73</v>
      </c>
      <c r="C723" s="3">
        <v>1500</v>
      </c>
      <c r="D723" s="3">
        <v>1500</v>
      </c>
      <c r="E723" s="3">
        <v>1117.0999999999999</v>
      </c>
    </row>
    <row r="724" spans="1:5" x14ac:dyDescent="0.25">
      <c r="A724" s="3"/>
      <c r="B724" s="3" t="s">
        <v>97</v>
      </c>
      <c r="C724" s="3">
        <v>900</v>
      </c>
      <c r="D724" s="3">
        <v>1900</v>
      </c>
      <c r="E724" s="3">
        <v>1991.64</v>
      </c>
    </row>
    <row r="725" spans="1:5" x14ac:dyDescent="0.25">
      <c r="A725" s="3"/>
      <c r="B725" s="3" t="s">
        <v>52</v>
      </c>
      <c r="C725" s="3">
        <v>5000</v>
      </c>
      <c r="D725" s="3">
        <v>6000</v>
      </c>
      <c r="E725" s="3">
        <v>5838.83</v>
      </c>
    </row>
    <row r="726" spans="1:5" x14ac:dyDescent="0.25">
      <c r="A726" s="3"/>
      <c r="B726" s="3" t="s">
        <v>53</v>
      </c>
      <c r="C726" s="3">
        <v>7430</v>
      </c>
      <c r="D726" s="3">
        <v>7430</v>
      </c>
      <c r="E726" s="3">
        <v>7259.84</v>
      </c>
    </row>
    <row r="727" spans="1:5" x14ac:dyDescent="0.25">
      <c r="A727" s="3"/>
      <c r="B727" s="3" t="s">
        <v>224</v>
      </c>
      <c r="C727" s="3">
        <v>550</v>
      </c>
      <c r="D727" s="3">
        <v>750</v>
      </c>
      <c r="E727" s="3">
        <v>638.28</v>
      </c>
    </row>
    <row r="728" spans="1:5" x14ac:dyDescent="0.25">
      <c r="A728" s="3"/>
      <c r="B728" s="3" t="s">
        <v>10</v>
      </c>
      <c r="C728" s="3">
        <v>2500</v>
      </c>
      <c r="D728" s="3">
        <v>2500</v>
      </c>
      <c r="E728" s="3">
        <v>2193.91</v>
      </c>
    </row>
    <row r="729" spans="1:5" x14ac:dyDescent="0.25">
      <c r="A729" s="3"/>
      <c r="B729" s="3" t="s">
        <v>103</v>
      </c>
      <c r="C729" s="3">
        <v>1500</v>
      </c>
      <c r="D729" s="3">
        <v>1700</v>
      </c>
      <c r="E729" s="3">
        <v>1480.46</v>
      </c>
    </row>
    <row r="730" spans="1:5" x14ac:dyDescent="0.25">
      <c r="A730" s="3"/>
      <c r="B730" s="3" t="s">
        <v>484</v>
      </c>
      <c r="C730" s="3">
        <v>3000</v>
      </c>
      <c r="D730" s="3">
        <v>3000</v>
      </c>
      <c r="E730" s="3">
        <v>1571.39</v>
      </c>
    </row>
    <row r="731" spans="1:5" x14ac:dyDescent="0.25">
      <c r="A731" s="3"/>
      <c r="B731" s="3" t="s">
        <v>303</v>
      </c>
      <c r="C731" s="3">
        <v>0</v>
      </c>
      <c r="D731" s="3">
        <v>0</v>
      </c>
      <c r="E731" s="3"/>
    </row>
    <row r="732" spans="1:5" x14ac:dyDescent="0.25">
      <c r="A732" s="3"/>
      <c r="B732" s="3" t="s">
        <v>11</v>
      </c>
      <c r="C732" s="3">
        <v>1000</v>
      </c>
      <c r="D732" s="3">
        <v>1000</v>
      </c>
      <c r="E732" s="3">
        <v>110.36</v>
      </c>
    </row>
    <row r="733" spans="1:5" x14ac:dyDescent="0.25">
      <c r="A733" s="3"/>
      <c r="B733" s="3" t="s">
        <v>55</v>
      </c>
      <c r="C733" s="3">
        <v>5000</v>
      </c>
      <c r="D733" s="3">
        <v>5000</v>
      </c>
      <c r="E733" s="3">
        <v>4221.25</v>
      </c>
    </row>
    <row r="734" spans="1:5" x14ac:dyDescent="0.25">
      <c r="A734" s="3"/>
      <c r="B734" s="3" t="s">
        <v>304</v>
      </c>
      <c r="C734" s="3">
        <v>500</v>
      </c>
      <c r="D734" s="3">
        <v>500</v>
      </c>
      <c r="E734" s="3">
        <v>329.74</v>
      </c>
    </row>
    <row r="735" spans="1:5" x14ac:dyDescent="0.25">
      <c r="A735" s="3"/>
      <c r="B735" s="3" t="s">
        <v>483</v>
      </c>
      <c r="C735" s="3">
        <v>0</v>
      </c>
      <c r="D735" s="3">
        <v>2300</v>
      </c>
      <c r="E735" s="3">
        <v>2600.4</v>
      </c>
    </row>
    <row r="736" spans="1:5" x14ac:dyDescent="0.25">
      <c r="A736" s="3"/>
      <c r="B736" s="3" t="s">
        <v>104</v>
      </c>
      <c r="C736" s="3">
        <v>500</v>
      </c>
      <c r="D736" s="3">
        <v>500</v>
      </c>
      <c r="E736" s="3">
        <v>0</v>
      </c>
    </row>
    <row r="737" spans="1:5" x14ac:dyDescent="0.25">
      <c r="A737" s="3"/>
      <c r="B737" s="3" t="s">
        <v>305</v>
      </c>
      <c r="C737" s="3">
        <v>50</v>
      </c>
      <c r="D737" s="3">
        <v>50</v>
      </c>
      <c r="E737" s="3">
        <v>0</v>
      </c>
    </row>
    <row r="738" spans="1:5" x14ac:dyDescent="0.25">
      <c r="A738" s="3"/>
      <c r="B738" s="3" t="s">
        <v>244</v>
      </c>
      <c r="C738" s="3">
        <v>500</v>
      </c>
      <c r="D738" s="3">
        <v>500</v>
      </c>
      <c r="E738" s="3">
        <v>253</v>
      </c>
    </row>
    <row r="739" spans="1:5" x14ac:dyDescent="0.25">
      <c r="A739" s="3"/>
      <c r="B739" s="3" t="s">
        <v>306</v>
      </c>
      <c r="C739" s="3">
        <v>1000</v>
      </c>
      <c r="D739" s="3">
        <v>1000</v>
      </c>
      <c r="E739" s="3">
        <v>0</v>
      </c>
    </row>
    <row r="740" spans="1:5" x14ac:dyDescent="0.25">
      <c r="A740" s="3"/>
      <c r="B740" s="3" t="s">
        <v>16</v>
      </c>
      <c r="C740" s="3">
        <v>1400</v>
      </c>
      <c r="D740" s="3">
        <v>1400</v>
      </c>
      <c r="E740" s="3">
        <v>1383</v>
      </c>
    </row>
    <row r="741" spans="1:5" x14ac:dyDescent="0.25">
      <c r="A741" s="3"/>
      <c r="B741" s="3" t="s">
        <v>60</v>
      </c>
      <c r="C741" s="3">
        <v>12000</v>
      </c>
      <c r="D741" s="3">
        <v>12000</v>
      </c>
      <c r="E741" s="3">
        <v>9485.9599999999991</v>
      </c>
    </row>
    <row r="742" spans="1:5" x14ac:dyDescent="0.25">
      <c r="A742" s="3"/>
      <c r="B742" s="3" t="s">
        <v>107</v>
      </c>
      <c r="C742" s="3">
        <v>700</v>
      </c>
      <c r="D742" s="3">
        <v>700</v>
      </c>
      <c r="E742" s="3">
        <v>600</v>
      </c>
    </row>
    <row r="743" spans="1:5" x14ac:dyDescent="0.25">
      <c r="A743" s="3"/>
      <c r="B743" s="3" t="s">
        <v>17</v>
      </c>
      <c r="C743" s="3">
        <v>4200</v>
      </c>
      <c r="D743" s="3">
        <v>4200</v>
      </c>
      <c r="E743" s="3">
        <v>17478.5</v>
      </c>
    </row>
    <row r="744" spans="1:5" x14ac:dyDescent="0.25">
      <c r="A744" s="3"/>
      <c r="B744" s="3" t="s">
        <v>22</v>
      </c>
      <c r="C744" s="3">
        <v>1700</v>
      </c>
      <c r="D744" s="3">
        <v>1700</v>
      </c>
      <c r="E744" s="3">
        <v>1442.7</v>
      </c>
    </row>
    <row r="745" spans="1:5" x14ac:dyDescent="0.25">
      <c r="A745" s="3"/>
      <c r="B745" s="3" t="s">
        <v>510</v>
      </c>
      <c r="C745" s="3">
        <v>500</v>
      </c>
      <c r="D745" s="3">
        <v>500</v>
      </c>
      <c r="E745" s="3">
        <v>551.52</v>
      </c>
    </row>
    <row r="746" spans="1:5" x14ac:dyDescent="0.25">
      <c r="A746" s="3"/>
      <c r="B746" s="3" t="s">
        <v>61</v>
      </c>
      <c r="C746" s="3">
        <v>3000</v>
      </c>
      <c r="D746" s="3">
        <v>3000</v>
      </c>
      <c r="E746" s="3">
        <v>1733</v>
      </c>
    </row>
    <row r="747" spans="1:5" x14ac:dyDescent="0.25">
      <c r="A747" s="3"/>
      <c r="B747" s="3" t="s">
        <v>75</v>
      </c>
      <c r="C747" s="3">
        <v>100</v>
      </c>
      <c r="D747" s="3">
        <v>300</v>
      </c>
      <c r="E747" s="3">
        <v>553.49</v>
      </c>
    </row>
    <row r="748" spans="1:5" x14ac:dyDescent="0.25">
      <c r="A748" s="3"/>
      <c r="B748" s="3" t="s">
        <v>517</v>
      </c>
      <c r="C748" s="3">
        <v>1925</v>
      </c>
      <c r="D748" s="3">
        <v>1925</v>
      </c>
      <c r="E748" s="3">
        <v>683.1</v>
      </c>
    </row>
    <row r="749" spans="1:5" x14ac:dyDescent="0.25">
      <c r="A749" s="3"/>
      <c r="B749" s="11" t="s">
        <v>307</v>
      </c>
      <c r="C749" s="11">
        <f>SUM(C711:C748)</f>
        <v>221266</v>
      </c>
      <c r="D749" s="11">
        <f>SUM(D711:D748)</f>
        <v>219566</v>
      </c>
      <c r="E749" s="11">
        <f>SUM(E711:E748)</f>
        <v>209103.30999999997</v>
      </c>
    </row>
    <row r="750" spans="1:5" x14ac:dyDescent="0.25">
      <c r="A750" s="3"/>
      <c r="B750" s="3" t="s">
        <v>308</v>
      </c>
      <c r="C750" s="3"/>
      <c r="D750" s="3"/>
      <c r="E750" s="3"/>
    </row>
    <row r="751" spans="1:5" x14ac:dyDescent="0.25">
      <c r="A751" s="3"/>
      <c r="B751" s="3" t="s">
        <v>285</v>
      </c>
      <c r="C751" s="3">
        <v>36</v>
      </c>
      <c r="D751" s="3">
        <v>36</v>
      </c>
      <c r="E751" s="3">
        <v>43.4</v>
      </c>
    </row>
    <row r="752" spans="1:5" x14ac:dyDescent="0.25">
      <c r="A752" s="3"/>
      <c r="B752" s="3" t="s">
        <v>202</v>
      </c>
      <c r="C752" s="3">
        <v>0</v>
      </c>
      <c r="D752" s="3">
        <v>0</v>
      </c>
      <c r="E752" s="3"/>
    </row>
    <row r="753" spans="1:5" x14ac:dyDescent="0.25">
      <c r="A753" s="3"/>
      <c r="B753" s="3" t="s">
        <v>5</v>
      </c>
      <c r="C753" s="3">
        <v>50</v>
      </c>
      <c r="D753" s="3">
        <v>50</v>
      </c>
      <c r="E753" s="3">
        <v>82.31</v>
      </c>
    </row>
    <row r="754" spans="1:5" x14ac:dyDescent="0.25">
      <c r="A754" s="3"/>
      <c r="B754" s="3" t="s">
        <v>6</v>
      </c>
      <c r="C754" s="3">
        <v>4</v>
      </c>
      <c r="D754" s="3">
        <v>4</v>
      </c>
      <c r="E754" s="3">
        <v>4.7</v>
      </c>
    </row>
    <row r="755" spans="1:5" x14ac:dyDescent="0.25">
      <c r="A755" s="3"/>
      <c r="B755" s="3" t="s">
        <v>7</v>
      </c>
      <c r="C755" s="3">
        <v>10</v>
      </c>
      <c r="D755" s="3">
        <v>10</v>
      </c>
      <c r="E755" s="3">
        <v>17.63</v>
      </c>
    </row>
    <row r="756" spans="1:5" x14ac:dyDescent="0.25">
      <c r="A756" s="3"/>
      <c r="B756" s="3" t="s">
        <v>9</v>
      </c>
      <c r="C756" s="3">
        <v>14</v>
      </c>
      <c r="D756" s="3">
        <v>14</v>
      </c>
      <c r="E756" s="3">
        <v>27.92</v>
      </c>
    </row>
    <row r="757" spans="1:5" x14ac:dyDescent="0.25">
      <c r="A757" s="3"/>
      <c r="B757" s="3" t="s">
        <v>550</v>
      </c>
      <c r="C757" s="3">
        <v>0</v>
      </c>
      <c r="D757" s="3">
        <v>0</v>
      </c>
      <c r="E757" s="3">
        <v>15.6</v>
      </c>
    </row>
    <row r="758" spans="1:5" x14ac:dyDescent="0.25">
      <c r="A758" s="3"/>
      <c r="B758" s="3" t="s">
        <v>309</v>
      </c>
      <c r="C758" s="3">
        <v>30</v>
      </c>
      <c r="D758" s="3">
        <v>30</v>
      </c>
      <c r="E758" s="3">
        <v>30</v>
      </c>
    </row>
    <row r="759" spans="1:5" x14ac:dyDescent="0.25">
      <c r="A759" s="3"/>
      <c r="B759" s="3" t="s">
        <v>55</v>
      </c>
      <c r="C759" s="3">
        <v>100</v>
      </c>
      <c r="D759" s="3">
        <v>100</v>
      </c>
      <c r="E759" s="3">
        <v>110.4</v>
      </c>
    </row>
    <row r="760" spans="1:5" x14ac:dyDescent="0.25">
      <c r="A760" s="3"/>
      <c r="B760" s="3" t="s">
        <v>12</v>
      </c>
      <c r="C760" s="3">
        <v>156</v>
      </c>
      <c r="D760" s="3">
        <v>156</v>
      </c>
      <c r="E760" s="3">
        <v>154.84</v>
      </c>
    </row>
    <row r="761" spans="1:5" x14ac:dyDescent="0.25">
      <c r="A761" s="3"/>
      <c r="B761" s="3" t="s">
        <v>310</v>
      </c>
      <c r="C761" s="3">
        <v>20</v>
      </c>
      <c r="D761" s="3">
        <v>20</v>
      </c>
      <c r="E761" s="3">
        <v>34.159999999999997</v>
      </c>
    </row>
    <row r="762" spans="1:5" x14ac:dyDescent="0.25">
      <c r="A762" s="3"/>
      <c r="B762" s="3" t="s">
        <v>17</v>
      </c>
      <c r="C762" s="3">
        <v>400</v>
      </c>
      <c r="D762" s="3">
        <v>400</v>
      </c>
      <c r="E762" s="3">
        <v>450.2</v>
      </c>
    </row>
    <row r="763" spans="1:5" x14ac:dyDescent="0.25">
      <c r="A763" s="3"/>
      <c r="B763" s="3" t="s">
        <v>311</v>
      </c>
      <c r="C763" s="3">
        <v>1120</v>
      </c>
      <c r="D763" s="3">
        <v>1120</v>
      </c>
      <c r="E763" s="3">
        <v>1373.16</v>
      </c>
    </row>
    <row r="764" spans="1:5" x14ac:dyDescent="0.25">
      <c r="A764" s="3"/>
      <c r="B764" s="3" t="s">
        <v>312</v>
      </c>
      <c r="C764" s="3">
        <v>160</v>
      </c>
      <c r="D764" s="3">
        <v>160</v>
      </c>
      <c r="E764" s="3">
        <v>228</v>
      </c>
    </row>
    <row r="765" spans="1:5" x14ac:dyDescent="0.25">
      <c r="A765" s="3"/>
      <c r="B765" s="3" t="s">
        <v>459</v>
      </c>
      <c r="C765" s="3">
        <v>300</v>
      </c>
      <c r="D765" s="3">
        <v>300</v>
      </c>
      <c r="E765" s="3">
        <v>360</v>
      </c>
    </row>
    <row r="766" spans="1:5" x14ac:dyDescent="0.25">
      <c r="A766" s="3"/>
      <c r="B766" s="11" t="s">
        <v>313</v>
      </c>
      <c r="C766" s="11">
        <f>SUM(C751:C765)</f>
        <v>2400</v>
      </c>
      <c r="D766" s="11">
        <f>SUM(D751:D765)</f>
        <v>2400</v>
      </c>
      <c r="E766" s="11">
        <f>SUM(E751:E765)</f>
        <v>2932.3199999999997</v>
      </c>
    </row>
    <row r="767" spans="1:5" x14ac:dyDescent="0.25">
      <c r="A767" s="4"/>
      <c r="B767" s="9" t="s">
        <v>314</v>
      </c>
      <c r="C767" s="9">
        <f>C749+C766</f>
        <v>223666</v>
      </c>
      <c r="D767" s="9">
        <f>D749+D766</f>
        <v>221966</v>
      </c>
      <c r="E767" s="9">
        <f>E749+E766</f>
        <v>212035.62999999998</v>
      </c>
    </row>
    <row r="768" spans="1:5" x14ac:dyDescent="0.25">
      <c r="A768" s="4" t="s">
        <v>315</v>
      </c>
      <c r="B768" s="4" t="s">
        <v>316</v>
      </c>
      <c r="C768" s="3"/>
      <c r="D768" s="3"/>
      <c r="E768" s="3"/>
    </row>
    <row r="769" spans="1:7" x14ac:dyDescent="0.25">
      <c r="A769" s="3"/>
      <c r="B769" s="3" t="s">
        <v>317</v>
      </c>
      <c r="C769" s="3">
        <v>1320</v>
      </c>
      <c r="D769" s="3">
        <v>1320</v>
      </c>
      <c r="E769" s="3">
        <v>1177.32</v>
      </c>
    </row>
    <row r="770" spans="1:7" x14ac:dyDescent="0.25">
      <c r="A770" s="3"/>
      <c r="B770" s="3" t="s">
        <v>318</v>
      </c>
      <c r="C770" s="3">
        <v>1400</v>
      </c>
      <c r="D770" s="3">
        <v>1400</v>
      </c>
      <c r="E770" s="3">
        <v>1257</v>
      </c>
    </row>
    <row r="771" spans="1:7" x14ac:dyDescent="0.25">
      <c r="A771" s="3"/>
      <c r="B771" s="3" t="s">
        <v>319</v>
      </c>
      <c r="C771" s="3">
        <v>550</v>
      </c>
      <c r="D771" s="3">
        <v>550</v>
      </c>
      <c r="E771" s="3">
        <v>498.93</v>
      </c>
    </row>
    <row r="772" spans="1:7" x14ac:dyDescent="0.25">
      <c r="A772" s="3"/>
      <c r="B772" s="14" t="s">
        <v>320</v>
      </c>
      <c r="C772" s="14">
        <v>6600</v>
      </c>
      <c r="D772" s="14">
        <v>6600</v>
      </c>
      <c r="E772" s="14">
        <v>6896.14</v>
      </c>
    </row>
    <row r="773" spans="1:7" x14ac:dyDescent="0.25">
      <c r="A773" s="3"/>
      <c r="B773" s="14" t="s">
        <v>321</v>
      </c>
      <c r="C773" s="14">
        <v>6500</v>
      </c>
      <c r="D773" s="14">
        <v>6500</v>
      </c>
      <c r="E773" s="14">
        <v>6573.72</v>
      </c>
    </row>
    <row r="774" spans="1:7" x14ac:dyDescent="0.25">
      <c r="A774" s="3"/>
      <c r="B774" s="14" t="s">
        <v>322</v>
      </c>
      <c r="C774" s="14">
        <v>2200</v>
      </c>
      <c r="D774" s="14">
        <v>2200</v>
      </c>
      <c r="E774" s="14">
        <v>2048.9299999999998</v>
      </c>
    </row>
    <row r="775" spans="1:7" x14ac:dyDescent="0.25">
      <c r="A775" s="3"/>
      <c r="B775" s="9" t="s">
        <v>323</v>
      </c>
      <c r="C775" s="9">
        <f>SUM(C769:C774)</f>
        <v>18570</v>
      </c>
      <c r="D775" s="9">
        <f>SUM(D769:D774)</f>
        <v>18570</v>
      </c>
      <c r="E775" s="9">
        <f>SUM(E769:E774)</f>
        <v>18452.04</v>
      </c>
    </row>
    <row r="776" spans="1:7" ht="15.75" x14ac:dyDescent="0.25">
      <c r="A776" s="3"/>
      <c r="B776" s="69" t="s">
        <v>324</v>
      </c>
      <c r="C776" s="69">
        <f>C767+C775</f>
        <v>242236</v>
      </c>
      <c r="D776" s="69">
        <f>D767+D775</f>
        <v>240536</v>
      </c>
      <c r="E776" s="69">
        <f>E767+E775</f>
        <v>230487.66999999998</v>
      </c>
      <c r="F776" s="62"/>
      <c r="G776" s="63"/>
    </row>
    <row r="777" spans="1:7" ht="15.75" x14ac:dyDescent="0.25">
      <c r="B777" s="16" t="s">
        <v>325</v>
      </c>
      <c r="C777" s="16">
        <f>C64+C69+C143+C244+C255+C269+C474+C525+C556+C633+C674+C708+C776</f>
        <v>3390014</v>
      </c>
      <c r="D777" s="16">
        <f>D64+D69+D143+D244+D255+D269+D474+D525+D556+D633+D674+D708+D776</f>
        <v>3647416.4</v>
      </c>
      <c r="E777" s="16">
        <f>E64+E69+E143+E244+E255+E269+E474+E525+E556+E633+E674+E708+E776</f>
        <v>3687466.2500000005</v>
      </c>
      <c r="F777" s="62"/>
      <c r="G777" s="63"/>
    </row>
    <row r="779" spans="1:7" x14ac:dyDescent="0.25">
      <c r="B779" s="19" t="s">
        <v>330</v>
      </c>
    </row>
    <row r="781" spans="1:7" ht="15.75" x14ac:dyDescent="0.25">
      <c r="B781" s="15" t="s">
        <v>326</v>
      </c>
      <c r="C781" s="15">
        <v>1806710</v>
      </c>
      <c r="D781" s="15">
        <v>1806710</v>
      </c>
      <c r="E781" s="15">
        <v>1886608.01</v>
      </c>
    </row>
    <row r="782" spans="1:7" ht="15.75" x14ac:dyDescent="0.25">
      <c r="B782" s="17" t="s">
        <v>327</v>
      </c>
      <c r="C782" s="17">
        <f>C87+C88+C262+C264+C301+C519+C672</f>
        <v>186721</v>
      </c>
      <c r="D782" s="17">
        <v>295687</v>
      </c>
      <c r="E782" s="17">
        <f>E218+E261+E263+E264+E301+E302+E393+E519+E563+E595+E668+E669+E670+E671+E672</f>
        <v>273550.92000000004</v>
      </c>
    </row>
    <row r="783" spans="1:7" ht="15.75" x14ac:dyDescent="0.25">
      <c r="B783" s="18" t="s">
        <v>328</v>
      </c>
      <c r="C783" s="18">
        <f>C643+C772+C773+C774</f>
        <v>20300</v>
      </c>
      <c r="D783" s="18">
        <f>D643+D772+D773+D774</f>
        <v>15300</v>
      </c>
      <c r="E783" s="18">
        <f>E512+E631+E643+E772+E773+E774</f>
        <v>19457.02</v>
      </c>
    </row>
    <row r="784" spans="1:7" ht="15.75" x14ac:dyDescent="0.25">
      <c r="B784" s="16" t="s">
        <v>329</v>
      </c>
      <c r="C784" s="16">
        <f t="shared" ref="C784" si="16">SUM(C781:C783)</f>
        <v>2013731</v>
      </c>
      <c r="D784" s="16">
        <f>SUM(D781:D783)</f>
        <v>2117697</v>
      </c>
      <c r="E784" s="16">
        <v>2179615.9500000002</v>
      </c>
    </row>
    <row r="786" spans="2:5" x14ac:dyDescent="0.25">
      <c r="B786" s="19" t="s">
        <v>342</v>
      </c>
    </row>
    <row r="788" spans="2:5" ht="15.75" x14ac:dyDescent="0.25">
      <c r="B788" s="15" t="s">
        <v>326</v>
      </c>
      <c r="C788" s="15">
        <v>1366283</v>
      </c>
      <c r="D788" s="15">
        <f>D456+D457+D458+D463+D464+D466+D469+D470+D471+D472</f>
        <v>1471915.0999999999</v>
      </c>
      <c r="E788" s="15">
        <v>1477850.43</v>
      </c>
    </row>
    <row r="789" spans="2:5" ht="15.75" x14ac:dyDescent="0.25">
      <c r="B789" s="17" t="s">
        <v>327</v>
      </c>
      <c r="C789" s="17">
        <v>10000</v>
      </c>
      <c r="D789" s="84">
        <f>D459+D460</f>
        <v>21785.3</v>
      </c>
      <c r="E789" s="17">
        <v>29999.87</v>
      </c>
    </row>
    <row r="790" spans="2:5" ht="15.75" x14ac:dyDescent="0.25">
      <c r="B790" s="16" t="s">
        <v>329</v>
      </c>
      <c r="C790" s="16">
        <f>C461+C467+C473</f>
        <v>1376283</v>
      </c>
      <c r="D790" s="85">
        <f>D461+D467+D473</f>
        <v>1493700.4</v>
      </c>
      <c r="E790" s="85">
        <f>E461+E467+E473</f>
        <v>1507850.3</v>
      </c>
    </row>
    <row r="791" spans="2:5" ht="129.75" customHeight="1" x14ac:dyDescent="0.25"/>
    <row r="792" spans="2:5" x14ac:dyDescent="0.25">
      <c r="B792" s="19" t="s">
        <v>460</v>
      </c>
    </row>
    <row r="794" spans="2:5" ht="15.75" x14ac:dyDescent="0.25">
      <c r="B794" s="4" t="s">
        <v>326</v>
      </c>
      <c r="C794" s="15">
        <f t="shared" ref="C794" si="17">C781+C788</f>
        <v>3172993</v>
      </c>
      <c r="D794" s="15">
        <f>D781+D788</f>
        <v>3278625.0999999996</v>
      </c>
      <c r="E794" s="15">
        <f>E781+E788</f>
        <v>3364458.44</v>
      </c>
    </row>
    <row r="795" spans="2:5" ht="15.75" x14ac:dyDescent="0.25">
      <c r="B795" s="26" t="s">
        <v>327</v>
      </c>
      <c r="C795" s="47">
        <f>C782+C789</f>
        <v>196721</v>
      </c>
      <c r="D795" s="86">
        <f>D782+D789</f>
        <v>317472.3</v>
      </c>
      <c r="E795" s="47">
        <f>E782+E789</f>
        <v>303550.79000000004</v>
      </c>
    </row>
    <row r="796" spans="2:5" ht="15.75" x14ac:dyDescent="0.25">
      <c r="B796" s="27" t="s">
        <v>328</v>
      </c>
      <c r="C796" s="48">
        <v>20300</v>
      </c>
      <c r="D796" s="48">
        <v>15300</v>
      </c>
      <c r="E796" s="48">
        <v>19457.02</v>
      </c>
    </row>
    <row r="797" spans="2:5" ht="15.75" x14ac:dyDescent="0.25">
      <c r="B797" s="28" t="s">
        <v>329</v>
      </c>
      <c r="C797" s="16">
        <f t="shared" ref="C797" si="18">SUM(C794:C796)</f>
        <v>3390014</v>
      </c>
      <c r="D797" s="16">
        <f>SUM(D794:D796)</f>
        <v>3611397.3999999994</v>
      </c>
      <c r="E797" s="85">
        <f>E784+E790</f>
        <v>3687466.25</v>
      </c>
    </row>
  </sheetData>
  <pageMargins left="0.7" right="0.7" top="0.75" bottom="0.75" header="0.3" footer="0.3"/>
  <pageSetup paperSize="9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37"/>
  <sheetViews>
    <sheetView topLeftCell="A103" zoomScaleNormal="100" workbookViewId="0">
      <selection activeCell="J133" sqref="J133"/>
    </sheetView>
  </sheetViews>
  <sheetFormatPr defaultRowHeight="15" x14ac:dyDescent="0.25"/>
  <cols>
    <col min="1" max="2" width="4.85546875" customWidth="1"/>
    <col min="3" max="3" width="37.28515625" customWidth="1"/>
    <col min="4" max="5" width="12.42578125" customWidth="1"/>
    <col min="6" max="6" width="13.140625" customWidth="1"/>
  </cols>
  <sheetData>
    <row r="2" spans="1:7" x14ac:dyDescent="0.25">
      <c r="C2" t="s">
        <v>551</v>
      </c>
    </row>
    <row r="4" spans="1:7" ht="28.5" customHeight="1" x14ac:dyDescent="0.25">
      <c r="A4" s="3"/>
      <c r="B4" s="3"/>
      <c r="C4" s="29" t="s">
        <v>343</v>
      </c>
      <c r="D4" s="30" t="s">
        <v>526</v>
      </c>
      <c r="E4" s="30" t="s">
        <v>533</v>
      </c>
      <c r="F4" s="44" t="s">
        <v>552</v>
      </c>
    </row>
    <row r="5" spans="1:7" x14ac:dyDescent="0.25">
      <c r="A5" s="4">
        <v>100</v>
      </c>
      <c r="B5" s="4">
        <v>100</v>
      </c>
      <c r="C5" s="4" t="s">
        <v>344</v>
      </c>
      <c r="D5" s="31"/>
      <c r="E5" s="31"/>
      <c r="F5" s="11"/>
    </row>
    <row r="6" spans="1:7" x14ac:dyDescent="0.25">
      <c r="A6" s="11">
        <v>111</v>
      </c>
      <c r="B6" s="11">
        <v>111</v>
      </c>
      <c r="C6" s="11" t="s">
        <v>345</v>
      </c>
      <c r="D6" s="32"/>
      <c r="E6" s="32"/>
      <c r="F6" s="3"/>
    </row>
    <row r="7" spans="1:7" x14ac:dyDescent="0.25">
      <c r="A7" s="3"/>
      <c r="B7" s="3"/>
      <c r="C7" s="21" t="s">
        <v>346</v>
      </c>
      <c r="D7" s="33">
        <v>1580000</v>
      </c>
      <c r="E7" s="33">
        <v>1580000</v>
      </c>
      <c r="F7" s="21">
        <v>1609160.88</v>
      </c>
      <c r="G7" s="59"/>
    </row>
    <row r="8" spans="1:7" x14ac:dyDescent="0.25">
      <c r="A8" s="11">
        <v>121</v>
      </c>
      <c r="B8" s="11">
        <v>121</v>
      </c>
      <c r="C8" s="11" t="s">
        <v>347</v>
      </c>
      <c r="D8" s="32"/>
      <c r="E8" s="32"/>
      <c r="F8" s="3"/>
    </row>
    <row r="9" spans="1:7" x14ac:dyDescent="0.25">
      <c r="A9" s="3"/>
      <c r="B9" s="3"/>
      <c r="C9" s="3" t="s">
        <v>348</v>
      </c>
      <c r="D9" s="32">
        <v>8500</v>
      </c>
      <c r="E9" s="32">
        <v>8500</v>
      </c>
      <c r="F9" s="3">
        <v>8267.9</v>
      </c>
    </row>
    <row r="10" spans="1:7" x14ac:dyDescent="0.25">
      <c r="A10" s="3"/>
      <c r="B10" s="3"/>
      <c r="C10" s="3" t="s">
        <v>349</v>
      </c>
      <c r="D10" s="32">
        <v>0</v>
      </c>
      <c r="E10" s="32">
        <v>0</v>
      </c>
      <c r="F10" s="3">
        <v>4.5199999999999996</v>
      </c>
    </row>
    <row r="11" spans="1:7" x14ac:dyDescent="0.25">
      <c r="A11" s="3"/>
      <c r="B11" s="3"/>
      <c r="C11" s="3" t="s">
        <v>350</v>
      </c>
      <c r="D11" s="32">
        <v>37000</v>
      </c>
      <c r="E11" s="32">
        <v>37000</v>
      </c>
      <c r="F11" s="3">
        <v>37102.14</v>
      </c>
    </row>
    <row r="12" spans="1:7" x14ac:dyDescent="0.25">
      <c r="A12" s="3"/>
      <c r="B12" s="3"/>
      <c r="C12" s="3" t="s">
        <v>351</v>
      </c>
      <c r="D12" s="32">
        <v>16000</v>
      </c>
      <c r="E12" s="32">
        <v>16000</v>
      </c>
      <c r="F12" s="3">
        <v>16838.66</v>
      </c>
    </row>
    <row r="13" spans="1:7" x14ac:dyDescent="0.25">
      <c r="A13" s="3"/>
      <c r="B13" s="3"/>
      <c r="C13" s="3" t="s">
        <v>352</v>
      </c>
      <c r="D13" s="32">
        <v>0</v>
      </c>
      <c r="E13" s="32">
        <v>0</v>
      </c>
      <c r="F13" s="3">
        <v>9.8800000000000008</v>
      </c>
    </row>
    <row r="14" spans="1:7" x14ac:dyDescent="0.25">
      <c r="A14" s="3"/>
      <c r="B14" s="3"/>
      <c r="C14" s="3" t="s">
        <v>353</v>
      </c>
      <c r="D14" s="32">
        <v>24000</v>
      </c>
      <c r="E14" s="32">
        <v>24000</v>
      </c>
      <c r="F14" s="3">
        <v>24511.9</v>
      </c>
    </row>
    <row r="15" spans="1:7" x14ac:dyDescent="0.25">
      <c r="A15" s="3"/>
      <c r="B15" s="3"/>
      <c r="C15" s="3" t="s">
        <v>354</v>
      </c>
      <c r="D15" s="32">
        <v>2000</v>
      </c>
      <c r="E15" s="32">
        <v>2000</v>
      </c>
      <c r="F15" s="3">
        <v>2114.0100000000002</v>
      </c>
    </row>
    <row r="16" spans="1:7" x14ac:dyDescent="0.25">
      <c r="A16" s="3"/>
      <c r="B16" s="3"/>
      <c r="C16" s="3" t="s">
        <v>355</v>
      </c>
      <c r="D16" s="32">
        <v>300</v>
      </c>
      <c r="E16" s="32">
        <v>300</v>
      </c>
      <c r="F16" s="3">
        <v>288.54000000000002</v>
      </c>
    </row>
    <row r="17" spans="1:6" x14ac:dyDescent="0.25">
      <c r="A17" s="3"/>
      <c r="B17" s="3"/>
      <c r="C17" s="21" t="s">
        <v>356</v>
      </c>
      <c r="D17" s="21">
        <f t="shared" ref="D17:F17" si="0">SUM(D9:D16)</f>
        <v>87800</v>
      </c>
      <c r="E17" s="21">
        <f t="shared" si="0"/>
        <v>87800</v>
      </c>
      <c r="F17" s="21">
        <f t="shared" si="0"/>
        <v>89137.549999999988</v>
      </c>
    </row>
    <row r="18" spans="1:6" x14ac:dyDescent="0.25">
      <c r="A18" s="11">
        <v>133</v>
      </c>
      <c r="B18" s="11">
        <v>133</v>
      </c>
      <c r="C18" s="11" t="s">
        <v>357</v>
      </c>
      <c r="D18" s="32"/>
      <c r="E18" s="32"/>
      <c r="F18" s="3"/>
    </row>
    <row r="19" spans="1:6" x14ac:dyDescent="0.25">
      <c r="A19" s="3"/>
      <c r="B19" s="3"/>
      <c r="C19" s="3" t="s">
        <v>358</v>
      </c>
      <c r="D19" s="32">
        <v>1000</v>
      </c>
      <c r="E19" s="32">
        <v>1000</v>
      </c>
      <c r="F19" s="3">
        <v>774.99</v>
      </c>
    </row>
    <row r="20" spans="1:6" x14ac:dyDescent="0.25">
      <c r="A20" s="3"/>
      <c r="B20" s="3"/>
      <c r="C20" s="3" t="s">
        <v>359</v>
      </c>
      <c r="D20" s="32">
        <v>0</v>
      </c>
      <c r="E20" s="32">
        <v>0</v>
      </c>
      <c r="F20" s="3">
        <v>49.8</v>
      </c>
    </row>
    <row r="21" spans="1:6" x14ac:dyDescent="0.25">
      <c r="A21" s="3"/>
      <c r="B21" s="3"/>
      <c r="C21" s="3" t="s">
        <v>360</v>
      </c>
      <c r="D21" s="32">
        <v>2500</v>
      </c>
      <c r="E21" s="32">
        <v>2500</v>
      </c>
      <c r="F21" s="3">
        <v>5059.5</v>
      </c>
    </row>
    <row r="22" spans="1:6" x14ac:dyDescent="0.25">
      <c r="A22" s="3"/>
      <c r="B22" s="3"/>
      <c r="C22" s="3" t="s">
        <v>361</v>
      </c>
      <c r="D22" s="32">
        <v>40000</v>
      </c>
      <c r="E22" s="32">
        <v>40000</v>
      </c>
      <c r="F22" s="3">
        <v>37441.89</v>
      </c>
    </row>
    <row r="23" spans="1:6" x14ac:dyDescent="0.25">
      <c r="A23" s="3"/>
      <c r="B23" s="3"/>
      <c r="C23" s="3" t="s">
        <v>362</v>
      </c>
      <c r="D23" s="32">
        <v>7500</v>
      </c>
      <c r="E23" s="32">
        <v>7500</v>
      </c>
      <c r="F23" s="3">
        <v>7820.8</v>
      </c>
    </row>
    <row r="24" spans="1:6" x14ac:dyDescent="0.25">
      <c r="A24" s="3"/>
      <c r="B24" s="3"/>
      <c r="C24" s="21" t="s">
        <v>363</v>
      </c>
      <c r="D24" s="33">
        <f t="shared" ref="D24:F24" si="1">SUM(D19:D23)</f>
        <v>51000</v>
      </c>
      <c r="E24" s="33">
        <f t="shared" si="1"/>
        <v>51000</v>
      </c>
      <c r="F24" s="33">
        <f t="shared" si="1"/>
        <v>51146.98</v>
      </c>
    </row>
    <row r="25" spans="1:6" x14ac:dyDescent="0.25">
      <c r="A25" s="3"/>
      <c r="B25" s="3"/>
      <c r="C25" s="70" t="s">
        <v>364</v>
      </c>
      <c r="D25" s="70">
        <f t="shared" ref="D25" si="2">D7+D17+D24</f>
        <v>1718800</v>
      </c>
      <c r="E25" s="70">
        <f t="shared" ref="E25:F25" si="3">E7+E17+E24</f>
        <v>1718800</v>
      </c>
      <c r="F25" s="70">
        <f t="shared" si="3"/>
        <v>1749445.41</v>
      </c>
    </row>
    <row r="26" spans="1:6" x14ac:dyDescent="0.25">
      <c r="A26" s="4">
        <v>200</v>
      </c>
      <c r="B26" s="4">
        <v>200</v>
      </c>
      <c r="C26" s="4" t="s">
        <v>365</v>
      </c>
      <c r="D26" s="32"/>
      <c r="E26" s="32"/>
      <c r="F26" s="3"/>
    </row>
    <row r="27" spans="1:6" x14ac:dyDescent="0.25">
      <c r="A27" s="11">
        <v>212</v>
      </c>
      <c r="B27" s="11">
        <v>212</v>
      </c>
      <c r="C27" s="11" t="s">
        <v>366</v>
      </c>
      <c r="D27" s="32"/>
      <c r="E27" s="32"/>
      <c r="F27" s="3"/>
    </row>
    <row r="28" spans="1:6" x14ac:dyDescent="0.25">
      <c r="A28" s="3"/>
      <c r="B28" s="3"/>
      <c r="C28" s="3" t="s">
        <v>367</v>
      </c>
      <c r="D28" s="32">
        <v>3600</v>
      </c>
      <c r="E28" s="32">
        <v>3600</v>
      </c>
      <c r="F28" s="3">
        <v>7683.83</v>
      </c>
    </row>
    <row r="29" spans="1:6" x14ac:dyDescent="0.25">
      <c r="A29" s="3"/>
      <c r="B29" s="3"/>
      <c r="C29" s="3" t="s">
        <v>368</v>
      </c>
      <c r="D29" s="32">
        <v>60000</v>
      </c>
      <c r="E29" s="32">
        <v>60000</v>
      </c>
      <c r="F29" s="3">
        <v>51631.23</v>
      </c>
    </row>
    <row r="30" spans="1:6" x14ac:dyDescent="0.25">
      <c r="A30" s="3"/>
      <c r="B30" s="3"/>
      <c r="C30" s="3" t="s">
        <v>369</v>
      </c>
      <c r="D30" s="32">
        <v>6000</v>
      </c>
      <c r="E30" s="32">
        <v>6000</v>
      </c>
      <c r="F30" s="3">
        <v>5050</v>
      </c>
    </row>
    <row r="31" spans="1:6" x14ac:dyDescent="0.25">
      <c r="A31" s="3"/>
      <c r="B31" s="3"/>
      <c r="C31" s="3" t="s">
        <v>370</v>
      </c>
      <c r="D31" s="32">
        <v>1500</v>
      </c>
      <c r="E31" s="32">
        <v>1500</v>
      </c>
      <c r="F31" s="3">
        <v>2040</v>
      </c>
    </row>
    <row r="32" spans="1:6" x14ac:dyDescent="0.25">
      <c r="A32" s="3"/>
      <c r="B32" s="3"/>
      <c r="C32" s="3" t="s">
        <v>371</v>
      </c>
      <c r="D32" s="32">
        <v>1500</v>
      </c>
      <c r="E32" s="32">
        <v>1500</v>
      </c>
      <c r="F32" s="3">
        <v>755</v>
      </c>
    </row>
    <row r="33" spans="1:6" x14ac:dyDescent="0.25">
      <c r="A33" s="3"/>
      <c r="B33" s="3"/>
      <c r="C33" s="3" t="s">
        <v>372</v>
      </c>
      <c r="D33" s="32">
        <v>0</v>
      </c>
      <c r="E33" s="32">
        <v>0</v>
      </c>
      <c r="F33" s="3">
        <v>128</v>
      </c>
    </row>
    <row r="34" spans="1:6" x14ac:dyDescent="0.25">
      <c r="A34" s="3"/>
      <c r="B34" s="3"/>
      <c r="C34" s="3" t="s">
        <v>373</v>
      </c>
      <c r="D34" s="32">
        <v>22000</v>
      </c>
      <c r="E34" s="32">
        <v>22000</v>
      </c>
      <c r="F34" s="3">
        <v>20854.09</v>
      </c>
    </row>
    <row r="35" spans="1:6" x14ac:dyDescent="0.25">
      <c r="A35" s="3"/>
      <c r="B35" s="3"/>
      <c r="C35" s="3" t="s">
        <v>374</v>
      </c>
      <c r="D35" s="32">
        <v>4500</v>
      </c>
      <c r="E35" s="32">
        <v>4500</v>
      </c>
      <c r="F35" s="3">
        <v>1760</v>
      </c>
    </row>
    <row r="36" spans="1:6" x14ac:dyDescent="0.25">
      <c r="A36" s="3"/>
      <c r="B36" s="3"/>
      <c r="C36" s="3" t="s">
        <v>375</v>
      </c>
      <c r="D36" s="32">
        <v>6500</v>
      </c>
      <c r="E36" s="32">
        <v>6500</v>
      </c>
      <c r="F36" s="3">
        <v>6813.8</v>
      </c>
    </row>
    <row r="37" spans="1:6" x14ac:dyDescent="0.25">
      <c r="A37" s="3"/>
      <c r="B37" s="3"/>
      <c r="C37" s="3" t="s">
        <v>478</v>
      </c>
      <c r="D37" s="32">
        <v>0</v>
      </c>
      <c r="E37" s="32">
        <v>0</v>
      </c>
      <c r="F37" s="3">
        <v>0</v>
      </c>
    </row>
    <row r="38" spans="1:6" x14ac:dyDescent="0.25">
      <c r="A38" s="3"/>
      <c r="B38" s="3"/>
      <c r="C38" s="3" t="s">
        <v>376</v>
      </c>
      <c r="D38" s="32">
        <v>0</v>
      </c>
      <c r="E38" s="32">
        <v>0</v>
      </c>
      <c r="F38" s="3">
        <v>0</v>
      </c>
    </row>
    <row r="39" spans="1:6" x14ac:dyDescent="0.25">
      <c r="A39" s="3"/>
      <c r="B39" s="3"/>
      <c r="C39" s="3" t="s">
        <v>506</v>
      </c>
      <c r="D39" s="32">
        <v>2400</v>
      </c>
      <c r="E39" s="32">
        <v>2400</v>
      </c>
      <c r="F39" s="3">
        <v>2200</v>
      </c>
    </row>
    <row r="40" spans="1:6" x14ac:dyDescent="0.25">
      <c r="A40" s="3"/>
      <c r="B40" s="3"/>
      <c r="C40" s="21" t="s">
        <v>377</v>
      </c>
      <c r="D40" s="33">
        <f t="shared" ref="D40:F40" si="4">SUM(D28:D39)</f>
        <v>108000</v>
      </c>
      <c r="E40" s="33">
        <f t="shared" si="4"/>
        <v>108000</v>
      </c>
      <c r="F40" s="33">
        <f t="shared" si="4"/>
        <v>98915.95</v>
      </c>
    </row>
    <row r="41" spans="1:6" x14ac:dyDescent="0.25">
      <c r="A41" s="11">
        <v>221</v>
      </c>
      <c r="B41" s="11">
        <v>221</v>
      </c>
      <c r="C41" s="11" t="s">
        <v>378</v>
      </c>
      <c r="D41" s="32"/>
      <c r="E41" s="32"/>
      <c r="F41" s="3"/>
    </row>
    <row r="42" spans="1:6" x14ac:dyDescent="0.25">
      <c r="A42" s="3"/>
      <c r="B42" s="3"/>
      <c r="C42" s="3" t="s">
        <v>379</v>
      </c>
      <c r="D42" s="32">
        <v>8000</v>
      </c>
      <c r="E42" s="32">
        <v>8000</v>
      </c>
      <c r="F42" s="3">
        <v>8848.5</v>
      </c>
    </row>
    <row r="43" spans="1:6" x14ac:dyDescent="0.25">
      <c r="A43" s="3"/>
      <c r="B43" s="3"/>
      <c r="C43" s="3" t="s">
        <v>380</v>
      </c>
      <c r="D43" s="32">
        <v>400</v>
      </c>
      <c r="E43" s="32">
        <v>400</v>
      </c>
      <c r="F43" s="3">
        <v>477.99</v>
      </c>
    </row>
    <row r="44" spans="1:6" x14ac:dyDescent="0.25">
      <c r="A44" s="3"/>
      <c r="B44" s="3"/>
      <c r="C44" s="21" t="s">
        <v>381</v>
      </c>
      <c r="D44" s="33">
        <f t="shared" ref="D44:F44" si="5">SUM(D42:D43)</f>
        <v>8400</v>
      </c>
      <c r="E44" s="33">
        <f t="shared" si="5"/>
        <v>8400</v>
      </c>
      <c r="F44" s="33">
        <f t="shared" si="5"/>
        <v>9326.49</v>
      </c>
    </row>
    <row r="45" spans="1:6" x14ac:dyDescent="0.25">
      <c r="A45" s="11">
        <v>222</v>
      </c>
      <c r="B45" s="11">
        <v>222</v>
      </c>
      <c r="C45" s="11" t="s">
        <v>382</v>
      </c>
      <c r="D45" s="32"/>
      <c r="E45" s="32"/>
      <c r="F45" s="3"/>
    </row>
    <row r="46" spans="1:6" x14ac:dyDescent="0.25">
      <c r="A46" s="3"/>
      <c r="B46" s="3"/>
      <c r="C46" s="21" t="s">
        <v>383</v>
      </c>
      <c r="D46" s="33">
        <v>0</v>
      </c>
      <c r="E46" s="33">
        <v>0</v>
      </c>
      <c r="F46" s="21">
        <v>0</v>
      </c>
    </row>
    <row r="47" spans="1:6" x14ac:dyDescent="0.25">
      <c r="A47" s="11">
        <v>223</v>
      </c>
      <c r="B47" s="11">
        <v>223</v>
      </c>
      <c r="C47" s="11" t="s">
        <v>384</v>
      </c>
      <c r="D47" s="3"/>
      <c r="E47" s="3"/>
      <c r="F47" s="3"/>
    </row>
    <row r="48" spans="1:6" x14ac:dyDescent="0.25">
      <c r="A48" s="11"/>
      <c r="B48" s="11"/>
      <c r="C48" s="3" t="s">
        <v>467</v>
      </c>
      <c r="D48" s="3">
        <v>0</v>
      </c>
      <c r="E48" s="3">
        <v>0</v>
      </c>
      <c r="F48" s="3">
        <v>0</v>
      </c>
    </row>
    <row r="49" spans="1:6" x14ac:dyDescent="0.25">
      <c r="A49" s="3"/>
      <c r="B49" s="3"/>
      <c r="C49" s="3" t="s">
        <v>385</v>
      </c>
      <c r="D49" s="49">
        <v>200</v>
      </c>
      <c r="E49" s="49">
        <v>200</v>
      </c>
      <c r="F49" s="64">
        <v>180</v>
      </c>
    </row>
    <row r="50" spans="1:6" x14ac:dyDescent="0.25">
      <c r="A50" s="3"/>
      <c r="B50" s="3"/>
      <c r="C50" s="3" t="s">
        <v>386</v>
      </c>
      <c r="D50" s="32">
        <v>1000</v>
      </c>
      <c r="E50" s="32">
        <v>1000</v>
      </c>
      <c r="F50" s="3">
        <v>2233.6999999999998</v>
      </c>
    </row>
    <row r="51" spans="1:6" x14ac:dyDescent="0.25">
      <c r="A51" s="3"/>
      <c r="B51" s="3"/>
      <c r="C51" s="3" t="s">
        <v>387</v>
      </c>
      <c r="D51" s="32">
        <v>300</v>
      </c>
      <c r="E51" s="32">
        <v>300</v>
      </c>
      <c r="F51" s="3">
        <v>549</v>
      </c>
    </row>
    <row r="52" spans="1:6" x14ac:dyDescent="0.25">
      <c r="A52" s="1"/>
      <c r="B52" s="1"/>
      <c r="C52" s="3" t="s">
        <v>388</v>
      </c>
      <c r="D52" s="32">
        <v>2000</v>
      </c>
      <c r="E52" s="32">
        <v>2000</v>
      </c>
      <c r="F52" s="3">
        <v>416</v>
      </c>
    </row>
    <row r="53" spans="1:6" x14ac:dyDescent="0.25">
      <c r="A53" s="1"/>
      <c r="B53" s="1"/>
      <c r="C53" s="3" t="s">
        <v>389</v>
      </c>
      <c r="D53" s="32">
        <v>1500</v>
      </c>
      <c r="E53" s="32">
        <v>1500</v>
      </c>
      <c r="F53" s="3">
        <v>1365</v>
      </c>
    </row>
    <row r="54" spans="1:6" x14ac:dyDescent="0.25">
      <c r="A54" s="1"/>
      <c r="B54" s="1"/>
      <c r="C54" s="3" t="s">
        <v>390</v>
      </c>
      <c r="D54" s="32">
        <v>3000</v>
      </c>
      <c r="E54" s="32">
        <v>3000</v>
      </c>
      <c r="F54" s="3">
        <v>2545</v>
      </c>
    </row>
    <row r="55" spans="1:6" x14ac:dyDescent="0.25">
      <c r="A55" s="1"/>
      <c r="B55" s="1"/>
      <c r="C55" s="3" t="s">
        <v>391</v>
      </c>
      <c r="D55" s="32">
        <v>400</v>
      </c>
      <c r="E55" s="32">
        <v>400</v>
      </c>
      <c r="F55" s="3">
        <v>602.79999999999995</v>
      </c>
    </row>
    <row r="56" spans="1:6" x14ac:dyDescent="0.25">
      <c r="A56" s="1"/>
      <c r="B56" s="1"/>
      <c r="C56" s="3" t="s">
        <v>392</v>
      </c>
      <c r="D56" s="32">
        <v>1500</v>
      </c>
      <c r="E56" s="32">
        <v>1500</v>
      </c>
      <c r="F56" s="3">
        <v>1664</v>
      </c>
    </row>
    <row r="57" spans="1:6" x14ac:dyDescent="0.25">
      <c r="A57" s="1"/>
      <c r="B57" s="1"/>
      <c r="C57" s="3" t="s">
        <v>393</v>
      </c>
      <c r="D57" s="32">
        <v>2000</v>
      </c>
      <c r="E57" s="32">
        <v>2000</v>
      </c>
      <c r="F57" s="3">
        <v>2652</v>
      </c>
    </row>
    <row r="58" spans="1:6" x14ac:dyDescent="0.25">
      <c r="A58" s="1"/>
      <c r="B58" s="1"/>
      <c r="C58" s="3" t="s">
        <v>394</v>
      </c>
      <c r="D58" s="32">
        <v>7000</v>
      </c>
      <c r="E58" s="32">
        <v>7000</v>
      </c>
      <c r="F58" s="3">
        <v>7243.12</v>
      </c>
    </row>
    <row r="59" spans="1:6" x14ac:dyDescent="0.25">
      <c r="A59" s="1"/>
      <c r="B59" s="1"/>
      <c r="C59" s="3" t="s">
        <v>395</v>
      </c>
      <c r="D59" s="32">
        <v>250</v>
      </c>
      <c r="E59" s="32">
        <v>250</v>
      </c>
      <c r="F59" s="3">
        <v>0</v>
      </c>
    </row>
    <row r="60" spans="1:6" x14ac:dyDescent="0.25">
      <c r="A60" s="1"/>
      <c r="B60" s="1"/>
      <c r="C60" s="3" t="s">
        <v>396</v>
      </c>
      <c r="D60" s="32">
        <v>6000</v>
      </c>
      <c r="E60" s="32">
        <v>6000</v>
      </c>
      <c r="F60" s="3">
        <v>18999.919999999998</v>
      </c>
    </row>
    <row r="61" spans="1:6" x14ac:dyDescent="0.25">
      <c r="A61" s="1"/>
      <c r="B61" s="1"/>
      <c r="C61" s="3" t="s">
        <v>507</v>
      </c>
      <c r="D61" s="32">
        <v>60000</v>
      </c>
      <c r="E61" s="32">
        <v>60000</v>
      </c>
      <c r="F61" s="3">
        <v>74564.31</v>
      </c>
    </row>
    <row r="62" spans="1:6" x14ac:dyDescent="0.25">
      <c r="A62" s="1"/>
      <c r="B62" s="1"/>
      <c r="C62" s="21" t="s">
        <v>397</v>
      </c>
      <c r="D62" s="33">
        <f>SUM(D48:D61)</f>
        <v>85150</v>
      </c>
      <c r="E62" s="33">
        <f>SUM(E48:E61)</f>
        <v>85150</v>
      </c>
      <c r="F62" s="33">
        <f>SUM(F48:F61)</f>
        <v>113014.84999999999</v>
      </c>
    </row>
    <row r="63" spans="1:6" x14ac:dyDescent="0.25">
      <c r="A63" s="11">
        <v>230</v>
      </c>
      <c r="B63" s="11">
        <v>230</v>
      </c>
      <c r="C63" s="11" t="s">
        <v>398</v>
      </c>
      <c r="D63" s="32"/>
      <c r="E63" s="32"/>
      <c r="F63" s="3"/>
    </row>
    <row r="64" spans="1:6" x14ac:dyDescent="0.25">
      <c r="A64" s="1"/>
      <c r="B64" s="1"/>
      <c r="C64" s="8" t="s">
        <v>399</v>
      </c>
      <c r="D64" s="34">
        <v>0</v>
      </c>
      <c r="E64" s="34">
        <v>13135</v>
      </c>
      <c r="F64" s="8">
        <v>5250.82</v>
      </c>
    </row>
    <row r="65" spans="1:6" x14ac:dyDescent="0.25">
      <c r="A65" s="1"/>
      <c r="B65" s="1"/>
      <c r="C65" s="74" t="s">
        <v>400</v>
      </c>
      <c r="D65" s="75">
        <f t="shared" ref="D65:E65" si="6">SUM(D64)</f>
        <v>0</v>
      </c>
      <c r="E65" s="75">
        <f t="shared" si="6"/>
        <v>13135</v>
      </c>
      <c r="F65" s="74">
        <f>SUM(F64)</f>
        <v>5250.82</v>
      </c>
    </row>
    <row r="66" spans="1:6" x14ac:dyDescent="0.25">
      <c r="A66" s="13">
        <v>240</v>
      </c>
      <c r="B66" s="13">
        <v>240</v>
      </c>
      <c r="C66" s="21" t="s">
        <v>401</v>
      </c>
      <c r="D66" s="33">
        <v>100</v>
      </c>
      <c r="E66" s="33">
        <v>100</v>
      </c>
      <c r="F66" s="21">
        <v>217</v>
      </c>
    </row>
    <row r="67" spans="1:6" x14ac:dyDescent="0.25">
      <c r="A67" s="11">
        <v>292</v>
      </c>
      <c r="B67" s="11">
        <v>292</v>
      </c>
      <c r="C67" s="11" t="s">
        <v>402</v>
      </c>
      <c r="D67" s="32"/>
      <c r="E67" s="32"/>
      <c r="F67" s="3"/>
    </row>
    <row r="68" spans="1:6" x14ac:dyDescent="0.25">
      <c r="A68" s="11"/>
      <c r="B68" s="11"/>
      <c r="C68" s="3" t="s">
        <v>476</v>
      </c>
      <c r="D68" s="32">
        <v>0</v>
      </c>
      <c r="E68" s="32">
        <v>0</v>
      </c>
      <c r="F68" s="3">
        <v>0</v>
      </c>
    </row>
    <row r="69" spans="1:6" x14ac:dyDescent="0.25">
      <c r="A69" s="1"/>
      <c r="B69" s="1"/>
      <c r="C69" s="3" t="s">
        <v>403</v>
      </c>
      <c r="D69" s="32">
        <v>16000</v>
      </c>
      <c r="E69" s="32">
        <v>16000</v>
      </c>
      <c r="F69" s="3">
        <v>22381.22</v>
      </c>
    </row>
    <row r="70" spans="1:6" x14ac:dyDescent="0.25">
      <c r="A70" s="3"/>
      <c r="B70" s="3"/>
      <c r="C70" s="3" t="s">
        <v>404</v>
      </c>
      <c r="D70" s="32">
        <v>7000</v>
      </c>
      <c r="E70" s="32">
        <v>2000</v>
      </c>
      <c r="F70" s="3">
        <v>5357.75</v>
      </c>
    </row>
    <row r="71" spans="1:6" x14ac:dyDescent="0.25">
      <c r="A71" s="3"/>
      <c r="B71" s="3"/>
      <c r="C71" s="3" t="s">
        <v>405</v>
      </c>
      <c r="D71" s="32">
        <v>12000</v>
      </c>
      <c r="E71" s="32">
        <v>13000</v>
      </c>
      <c r="F71" s="3">
        <v>14430.67</v>
      </c>
    </row>
    <row r="72" spans="1:6" x14ac:dyDescent="0.25">
      <c r="A72" s="3"/>
      <c r="B72" s="3"/>
      <c r="C72" s="3" t="s">
        <v>477</v>
      </c>
      <c r="D72" s="32">
        <v>4000</v>
      </c>
      <c r="E72" s="32">
        <v>4000</v>
      </c>
      <c r="F72" s="3">
        <v>15266.97</v>
      </c>
    </row>
    <row r="73" spans="1:6" x14ac:dyDescent="0.25">
      <c r="A73" s="3"/>
      <c r="B73" s="3"/>
      <c r="C73" s="3" t="s">
        <v>406</v>
      </c>
      <c r="D73" s="32">
        <v>25000</v>
      </c>
      <c r="E73" s="32">
        <v>25000</v>
      </c>
      <c r="F73" s="3">
        <v>21801.48</v>
      </c>
    </row>
    <row r="74" spans="1:6" x14ac:dyDescent="0.25">
      <c r="A74" s="3"/>
      <c r="B74" s="3"/>
      <c r="C74" s="3" t="s">
        <v>407</v>
      </c>
      <c r="D74" s="32">
        <v>8000</v>
      </c>
      <c r="E74" s="32">
        <v>8000</v>
      </c>
      <c r="F74" s="3">
        <v>5636.11</v>
      </c>
    </row>
    <row r="75" spans="1:6" x14ac:dyDescent="0.25">
      <c r="A75" s="3"/>
      <c r="B75" s="3"/>
      <c r="C75" s="3" t="s">
        <v>408</v>
      </c>
      <c r="D75" s="32">
        <v>6000</v>
      </c>
      <c r="E75" s="32">
        <v>6000</v>
      </c>
      <c r="F75" s="3">
        <v>4100.91</v>
      </c>
    </row>
    <row r="76" spans="1:6" x14ac:dyDescent="0.25">
      <c r="A76" s="3"/>
      <c r="B76" s="3"/>
      <c r="C76" s="3" t="s">
        <v>409</v>
      </c>
      <c r="D76" s="32">
        <v>400</v>
      </c>
      <c r="E76" s="32">
        <v>400</v>
      </c>
      <c r="F76" s="3">
        <v>585.33000000000004</v>
      </c>
    </row>
    <row r="77" spans="1:6" x14ac:dyDescent="0.25">
      <c r="A77" s="3"/>
      <c r="B77" s="3"/>
      <c r="C77" s="3" t="s">
        <v>410</v>
      </c>
      <c r="D77" s="32">
        <v>500</v>
      </c>
      <c r="E77" s="32">
        <v>500</v>
      </c>
      <c r="F77" s="3">
        <v>1068.8399999999999</v>
      </c>
    </row>
    <row r="78" spans="1:6" x14ac:dyDescent="0.25">
      <c r="A78" s="3"/>
      <c r="B78" s="3"/>
      <c r="C78" s="3" t="s">
        <v>402</v>
      </c>
      <c r="D78" s="32">
        <v>500</v>
      </c>
      <c r="E78" s="32">
        <v>1040</v>
      </c>
      <c r="F78" s="3">
        <v>3205.47</v>
      </c>
    </row>
    <row r="79" spans="1:6" x14ac:dyDescent="0.25">
      <c r="A79" s="3"/>
      <c r="B79" s="3"/>
      <c r="C79" s="21" t="s">
        <v>411</v>
      </c>
      <c r="D79" s="33">
        <f>SUM(D68:D78)</f>
        <v>79400</v>
      </c>
      <c r="E79" s="33">
        <f>SUM(E68:E78)</f>
        <v>75940</v>
      </c>
      <c r="F79" s="33">
        <f>SUM(F68:F78)</f>
        <v>93834.75</v>
      </c>
    </row>
    <row r="80" spans="1:6" x14ac:dyDescent="0.25">
      <c r="A80" s="3"/>
      <c r="B80" s="3"/>
      <c r="C80" s="70" t="s">
        <v>412</v>
      </c>
      <c r="D80" s="70">
        <f>D40+D44+D46+D62+D65+D66+D79</f>
        <v>281050</v>
      </c>
      <c r="E80" s="70">
        <f>E40+E44+E46+E62+E65+E66+E79</f>
        <v>290725</v>
      </c>
      <c r="F80" s="70">
        <f>F40+F44+F46+F62+F65+F66+F79</f>
        <v>320559.86</v>
      </c>
    </row>
    <row r="81" spans="1:6" x14ac:dyDescent="0.25">
      <c r="A81" s="4">
        <v>300</v>
      </c>
      <c r="B81" s="4">
        <v>300</v>
      </c>
      <c r="C81" s="4" t="s">
        <v>413</v>
      </c>
      <c r="D81" s="32"/>
      <c r="E81" s="32"/>
      <c r="F81" s="3"/>
    </row>
    <row r="82" spans="1:6" x14ac:dyDescent="0.25">
      <c r="A82" s="11">
        <v>311</v>
      </c>
      <c r="B82" s="11">
        <v>311</v>
      </c>
      <c r="C82" s="21" t="s">
        <v>414</v>
      </c>
      <c r="D82" s="35">
        <v>0</v>
      </c>
      <c r="E82" s="35">
        <v>0</v>
      </c>
      <c r="F82" s="7">
        <v>0</v>
      </c>
    </row>
    <row r="83" spans="1:6" x14ac:dyDescent="0.25">
      <c r="A83" s="11">
        <v>312</v>
      </c>
      <c r="B83" s="11">
        <v>312</v>
      </c>
      <c r="C83" s="11" t="s">
        <v>415</v>
      </c>
      <c r="D83" s="32"/>
      <c r="E83" s="32"/>
      <c r="F83" s="3"/>
    </row>
    <row r="84" spans="1:6" x14ac:dyDescent="0.25">
      <c r="A84" s="3"/>
      <c r="B84" s="3"/>
      <c r="C84" s="3" t="s">
        <v>416</v>
      </c>
      <c r="D84" s="32">
        <v>1041042</v>
      </c>
      <c r="E84" s="32">
        <v>1133648</v>
      </c>
      <c r="F84" s="3">
        <v>1139294</v>
      </c>
    </row>
    <row r="85" spans="1:6" x14ac:dyDescent="0.25">
      <c r="A85" s="3"/>
      <c r="B85" s="3"/>
      <c r="C85" s="3" t="s">
        <v>417</v>
      </c>
      <c r="D85" s="32">
        <v>5040</v>
      </c>
      <c r="E85" s="32">
        <v>5040</v>
      </c>
      <c r="F85" s="3">
        <v>7208</v>
      </c>
    </row>
    <row r="86" spans="1:6" x14ac:dyDescent="0.25">
      <c r="A86" s="3"/>
      <c r="B86" s="3"/>
      <c r="C86" s="3" t="s">
        <v>418</v>
      </c>
      <c r="D86" s="32">
        <v>6000</v>
      </c>
      <c r="E86" s="32">
        <v>6000</v>
      </c>
      <c r="F86" s="3">
        <v>7938</v>
      </c>
    </row>
    <row r="87" spans="1:6" x14ac:dyDescent="0.25">
      <c r="A87" s="3"/>
      <c r="B87" s="3"/>
      <c r="C87" s="3" t="s">
        <v>85</v>
      </c>
      <c r="D87" s="32">
        <v>0</v>
      </c>
      <c r="E87" s="32"/>
      <c r="F87" s="3">
        <v>4655</v>
      </c>
    </row>
    <row r="88" spans="1:6" x14ac:dyDescent="0.25">
      <c r="A88" s="3"/>
      <c r="B88" s="3"/>
      <c r="C88" s="3" t="s">
        <v>419</v>
      </c>
      <c r="D88" s="32">
        <v>3000</v>
      </c>
      <c r="E88" s="32">
        <v>3000</v>
      </c>
      <c r="F88" s="3">
        <v>4800</v>
      </c>
    </row>
    <row r="89" spans="1:6" x14ac:dyDescent="0.25">
      <c r="A89" s="3"/>
      <c r="B89" s="3"/>
      <c r="C89" s="3" t="s">
        <v>420</v>
      </c>
      <c r="D89" s="32">
        <v>16218</v>
      </c>
      <c r="E89" s="32">
        <v>16218</v>
      </c>
      <c r="F89" s="3">
        <v>9926</v>
      </c>
    </row>
    <row r="90" spans="1:6" x14ac:dyDescent="0.25">
      <c r="A90" s="3"/>
      <c r="B90" s="3"/>
      <c r="C90" s="3" t="s">
        <v>469</v>
      </c>
      <c r="D90" s="32">
        <v>6130</v>
      </c>
      <c r="E90" s="32">
        <v>6130</v>
      </c>
      <c r="F90" s="3">
        <v>5851</v>
      </c>
    </row>
    <row r="91" spans="1:6" x14ac:dyDescent="0.25">
      <c r="A91" s="3"/>
      <c r="B91" s="3"/>
      <c r="C91" s="3" t="s">
        <v>470</v>
      </c>
      <c r="D91" s="32">
        <v>3200</v>
      </c>
      <c r="E91" s="32">
        <v>3200</v>
      </c>
      <c r="F91" s="3">
        <v>4000</v>
      </c>
    </row>
    <row r="92" spans="1:6" x14ac:dyDescent="0.25">
      <c r="A92" s="3"/>
      <c r="B92" s="3"/>
      <c r="C92" s="3" t="s">
        <v>463</v>
      </c>
      <c r="D92" s="32">
        <v>253</v>
      </c>
      <c r="E92" s="32">
        <v>253</v>
      </c>
      <c r="F92" s="3">
        <v>2303</v>
      </c>
    </row>
    <row r="93" spans="1:6" x14ac:dyDescent="0.25">
      <c r="A93" s="3"/>
      <c r="B93" s="3"/>
      <c r="C93" s="3" t="s">
        <v>421</v>
      </c>
      <c r="D93" s="32">
        <v>12451</v>
      </c>
      <c r="E93" s="32">
        <v>12451</v>
      </c>
      <c r="F93" s="3">
        <v>12244</v>
      </c>
    </row>
    <row r="94" spans="1:6" x14ac:dyDescent="0.25">
      <c r="A94" s="3"/>
      <c r="B94" s="3"/>
      <c r="C94" s="3" t="s">
        <v>422</v>
      </c>
      <c r="D94" s="32">
        <v>3500</v>
      </c>
      <c r="E94" s="32">
        <v>3500</v>
      </c>
      <c r="F94" s="3">
        <v>2846.01</v>
      </c>
    </row>
    <row r="95" spans="1:6" x14ac:dyDescent="0.25">
      <c r="A95" s="3"/>
      <c r="B95" s="3"/>
      <c r="C95" s="3" t="s">
        <v>423</v>
      </c>
      <c r="D95" s="32">
        <v>5500</v>
      </c>
      <c r="E95" s="32">
        <v>5500</v>
      </c>
      <c r="F95" s="3">
        <v>7275.6</v>
      </c>
    </row>
    <row r="96" spans="1:6" x14ac:dyDescent="0.25">
      <c r="A96" s="3"/>
      <c r="B96" s="3"/>
      <c r="C96" s="3" t="s">
        <v>527</v>
      </c>
      <c r="D96" s="32">
        <v>0</v>
      </c>
      <c r="E96" s="32"/>
      <c r="F96" s="3">
        <v>38306.400000000001</v>
      </c>
    </row>
    <row r="97" spans="1:6" x14ac:dyDescent="0.25">
      <c r="A97" s="3"/>
      <c r="B97" s="3"/>
      <c r="C97" s="3" t="s">
        <v>424</v>
      </c>
      <c r="D97" s="32">
        <v>1700</v>
      </c>
      <c r="E97" s="32">
        <v>3044</v>
      </c>
      <c r="F97" s="3">
        <v>1593.6</v>
      </c>
    </row>
    <row r="98" spans="1:6" x14ac:dyDescent="0.25">
      <c r="A98" s="3"/>
      <c r="B98" s="3"/>
      <c r="C98" s="3" t="s">
        <v>425</v>
      </c>
      <c r="D98" s="32">
        <v>0</v>
      </c>
      <c r="E98" s="32"/>
      <c r="F98" s="3">
        <v>5218.9799999999996</v>
      </c>
    </row>
    <row r="99" spans="1:6" x14ac:dyDescent="0.25">
      <c r="A99" s="3"/>
      <c r="B99" s="3"/>
      <c r="C99" s="3" t="s">
        <v>426</v>
      </c>
      <c r="D99" s="32">
        <v>8100</v>
      </c>
      <c r="E99" s="32">
        <v>8100</v>
      </c>
      <c r="F99" s="3">
        <v>9444.26</v>
      </c>
    </row>
    <row r="100" spans="1:6" x14ac:dyDescent="0.25">
      <c r="A100" s="3"/>
      <c r="B100" s="3"/>
      <c r="C100" s="3" t="s">
        <v>427</v>
      </c>
      <c r="D100" s="32">
        <v>1600</v>
      </c>
      <c r="E100" s="32">
        <v>1600</v>
      </c>
      <c r="F100" s="3">
        <v>1244.22</v>
      </c>
    </row>
    <row r="101" spans="1:6" x14ac:dyDescent="0.25">
      <c r="A101" s="3"/>
      <c r="B101" s="3"/>
      <c r="C101" s="3" t="s">
        <v>428</v>
      </c>
      <c r="D101" s="32">
        <v>340</v>
      </c>
      <c r="E101" s="32">
        <v>340</v>
      </c>
      <c r="F101" s="3">
        <v>337.84</v>
      </c>
    </row>
    <row r="102" spans="1:6" x14ac:dyDescent="0.25">
      <c r="A102" s="3"/>
      <c r="B102" s="3"/>
      <c r="C102" s="3" t="s">
        <v>554</v>
      </c>
      <c r="D102" s="32">
        <v>0</v>
      </c>
      <c r="E102" s="32"/>
      <c r="F102" s="3">
        <v>4383.84</v>
      </c>
    </row>
    <row r="103" spans="1:6" x14ac:dyDescent="0.25">
      <c r="A103" s="3"/>
      <c r="B103" s="3"/>
      <c r="C103" s="3" t="s">
        <v>429</v>
      </c>
      <c r="D103" s="32">
        <v>4000</v>
      </c>
      <c r="E103" s="32">
        <v>4000</v>
      </c>
      <c r="F103" s="3">
        <v>4011.54</v>
      </c>
    </row>
    <row r="104" spans="1:6" x14ac:dyDescent="0.25">
      <c r="A104" s="3"/>
      <c r="B104" s="3"/>
      <c r="C104" s="3" t="s">
        <v>430</v>
      </c>
      <c r="D104" s="32">
        <v>150</v>
      </c>
      <c r="E104" s="32">
        <v>150</v>
      </c>
      <c r="F104" s="3">
        <v>864.46</v>
      </c>
    </row>
    <row r="105" spans="1:6" x14ac:dyDescent="0.25">
      <c r="A105" s="3"/>
      <c r="B105" s="3"/>
      <c r="C105" s="3" t="s">
        <v>295</v>
      </c>
      <c r="D105" s="32">
        <v>4000</v>
      </c>
      <c r="E105" s="32">
        <v>4000</v>
      </c>
      <c r="F105" s="3">
        <v>5825.76</v>
      </c>
    </row>
    <row r="106" spans="1:6" x14ac:dyDescent="0.25">
      <c r="A106" s="3"/>
      <c r="B106" s="3"/>
      <c r="C106" s="3" t="s">
        <v>296</v>
      </c>
      <c r="D106" s="32">
        <v>4000</v>
      </c>
      <c r="E106" s="32">
        <v>4000</v>
      </c>
      <c r="F106" s="3">
        <v>2964.14</v>
      </c>
    </row>
    <row r="107" spans="1:6" x14ac:dyDescent="0.25">
      <c r="A107" s="3"/>
      <c r="B107" s="3"/>
      <c r="C107" s="3" t="s">
        <v>528</v>
      </c>
      <c r="D107" s="32">
        <v>1200</v>
      </c>
      <c r="E107" s="32">
        <v>1200</v>
      </c>
      <c r="F107" s="3">
        <v>1756.62</v>
      </c>
    </row>
    <row r="108" spans="1:6" x14ac:dyDescent="0.25">
      <c r="A108" s="3"/>
      <c r="B108" s="3"/>
      <c r="C108" s="3" t="s">
        <v>529</v>
      </c>
      <c r="D108" s="32">
        <v>1200</v>
      </c>
      <c r="E108" s="32">
        <v>1200</v>
      </c>
      <c r="F108" s="3">
        <v>1155.7</v>
      </c>
    </row>
    <row r="109" spans="1:6" x14ac:dyDescent="0.25">
      <c r="A109" s="3"/>
      <c r="B109" s="3"/>
      <c r="C109" s="3" t="s">
        <v>431</v>
      </c>
      <c r="D109" s="32">
        <v>23230</v>
      </c>
      <c r="E109" s="32">
        <v>23230</v>
      </c>
      <c r="F109" s="3">
        <v>29564</v>
      </c>
    </row>
    <row r="110" spans="1:6" x14ac:dyDescent="0.25">
      <c r="A110" s="3"/>
      <c r="B110" s="3"/>
      <c r="C110" s="3" t="s">
        <v>553</v>
      </c>
      <c r="D110" s="32">
        <v>0</v>
      </c>
      <c r="E110" s="32"/>
      <c r="F110" s="3">
        <v>24795</v>
      </c>
    </row>
    <row r="111" spans="1:6" x14ac:dyDescent="0.25">
      <c r="A111" s="3"/>
      <c r="B111" s="3"/>
      <c r="C111" s="3" t="s">
        <v>432</v>
      </c>
      <c r="D111" s="32">
        <v>23000</v>
      </c>
      <c r="E111" s="32">
        <v>43000</v>
      </c>
      <c r="F111" s="3">
        <v>43198.14</v>
      </c>
    </row>
    <row r="112" spans="1:6" x14ac:dyDescent="0.25">
      <c r="A112" s="3"/>
      <c r="B112" s="3"/>
      <c r="C112" s="21" t="s">
        <v>433</v>
      </c>
      <c r="D112" s="33">
        <f>SUM(D84:D111)</f>
        <v>1174854</v>
      </c>
      <c r="E112" s="33">
        <f>SUM(E84:E111)</f>
        <v>1288804</v>
      </c>
      <c r="F112" s="33">
        <f>SUM(F84:F111)</f>
        <v>1383005.11</v>
      </c>
    </row>
    <row r="113" spans="1:6" x14ac:dyDescent="0.25">
      <c r="A113" s="3">
        <v>315</v>
      </c>
      <c r="B113" s="3">
        <v>315</v>
      </c>
      <c r="C113" s="21" t="s">
        <v>486</v>
      </c>
      <c r="D113" s="33">
        <v>0</v>
      </c>
      <c r="E113" s="82">
        <v>10816.4</v>
      </c>
      <c r="F113" s="21">
        <v>11166.4</v>
      </c>
    </row>
    <row r="114" spans="1:6" x14ac:dyDescent="0.25">
      <c r="A114" s="11">
        <v>321</v>
      </c>
      <c r="B114" s="11">
        <v>321</v>
      </c>
      <c r="C114" s="11" t="s">
        <v>434</v>
      </c>
      <c r="D114" s="32"/>
      <c r="E114" s="32"/>
      <c r="F114" s="3"/>
    </row>
    <row r="115" spans="1:6" x14ac:dyDescent="0.25">
      <c r="A115" s="3"/>
      <c r="B115" s="3"/>
      <c r="C115" s="8" t="s">
        <v>547</v>
      </c>
      <c r="D115" s="34">
        <v>0</v>
      </c>
      <c r="E115" s="34">
        <v>4260</v>
      </c>
      <c r="F115" s="8">
        <v>4260</v>
      </c>
    </row>
    <row r="116" spans="1:6" x14ac:dyDescent="0.25">
      <c r="A116" s="3"/>
      <c r="B116" s="3"/>
      <c r="C116" s="74" t="s">
        <v>435</v>
      </c>
      <c r="D116" s="75">
        <f>SUM(D115:D115)</f>
        <v>0</v>
      </c>
      <c r="E116" s="75">
        <f>SUM(E115)</f>
        <v>4260</v>
      </c>
      <c r="F116" s="74">
        <f>SUM(F115)</f>
        <v>4260</v>
      </c>
    </row>
    <row r="117" spans="1:6" x14ac:dyDescent="0.25">
      <c r="A117" s="10"/>
      <c r="B117" s="10"/>
      <c r="C117" s="70" t="s">
        <v>436</v>
      </c>
      <c r="D117" s="70">
        <f>D82+D112+D113+D116</f>
        <v>1174854</v>
      </c>
      <c r="E117" s="70">
        <f>E82+E112+E113+E116</f>
        <v>1303880.3999999999</v>
      </c>
      <c r="F117" s="80">
        <f>F82+F112+F113+F116</f>
        <v>1398431.51</v>
      </c>
    </row>
    <row r="118" spans="1:6" x14ac:dyDescent="0.25">
      <c r="A118" s="10">
        <v>400</v>
      </c>
      <c r="B118" s="10">
        <v>400</v>
      </c>
      <c r="C118" s="10" t="s">
        <v>437</v>
      </c>
      <c r="D118" s="36"/>
      <c r="E118" s="36"/>
      <c r="F118" s="10"/>
    </row>
    <row r="119" spans="1:6" x14ac:dyDescent="0.25">
      <c r="A119" s="13">
        <v>453</v>
      </c>
      <c r="B119" s="13">
        <v>453</v>
      </c>
      <c r="C119" s="13" t="s">
        <v>438</v>
      </c>
      <c r="D119" s="37"/>
      <c r="E119" s="37"/>
      <c r="F119" s="13"/>
    </row>
    <row r="120" spans="1:6" x14ac:dyDescent="0.25">
      <c r="A120" s="3"/>
      <c r="B120" s="3"/>
      <c r="C120" s="14" t="s">
        <v>439</v>
      </c>
      <c r="D120" s="38">
        <v>0</v>
      </c>
      <c r="E120" s="38">
        <v>18995</v>
      </c>
      <c r="F120" s="14">
        <v>18996.07</v>
      </c>
    </row>
    <row r="121" spans="1:6" x14ac:dyDescent="0.25">
      <c r="A121" s="3"/>
      <c r="B121" s="3"/>
      <c r="C121" s="14" t="s">
        <v>461</v>
      </c>
      <c r="D121" s="38">
        <v>5189</v>
      </c>
      <c r="E121" s="38">
        <v>5189</v>
      </c>
      <c r="F121" s="14">
        <v>5189.72</v>
      </c>
    </row>
    <row r="122" spans="1:6" x14ac:dyDescent="0.25">
      <c r="A122" s="3"/>
      <c r="B122" s="3"/>
      <c r="C122" s="14" t="s">
        <v>516</v>
      </c>
      <c r="D122" s="38">
        <v>45121</v>
      </c>
      <c r="E122" s="81">
        <v>45121</v>
      </c>
      <c r="F122" s="14">
        <v>47839.43</v>
      </c>
    </row>
    <row r="123" spans="1:6" x14ac:dyDescent="0.25">
      <c r="A123" s="3"/>
      <c r="B123" s="3"/>
      <c r="C123" s="22" t="s">
        <v>440</v>
      </c>
      <c r="D123" s="39">
        <f>SUM(D120:D122)</f>
        <v>50310</v>
      </c>
      <c r="E123" s="39">
        <f>SUM(E120:E122)</f>
        <v>69305</v>
      </c>
      <c r="F123" s="39">
        <f>SUM(F120:F122)</f>
        <v>72025.22</v>
      </c>
    </row>
    <row r="124" spans="1:6" x14ac:dyDescent="0.25">
      <c r="A124" s="11">
        <v>454</v>
      </c>
      <c r="B124" s="11">
        <v>454</v>
      </c>
      <c r="C124" s="22" t="s">
        <v>441</v>
      </c>
      <c r="D124" s="39">
        <v>150000</v>
      </c>
      <c r="E124" s="39">
        <v>254706</v>
      </c>
      <c r="F124" s="22">
        <v>243602.38</v>
      </c>
    </row>
    <row r="125" spans="1:6" x14ac:dyDescent="0.25">
      <c r="A125" s="11">
        <v>456</v>
      </c>
      <c r="B125" s="11">
        <v>456</v>
      </c>
      <c r="C125" s="22" t="s">
        <v>518</v>
      </c>
      <c r="D125" s="39">
        <v>5000</v>
      </c>
      <c r="E125" s="39">
        <v>0</v>
      </c>
      <c r="F125" s="22">
        <v>12153.3</v>
      </c>
    </row>
    <row r="126" spans="1:6" x14ac:dyDescent="0.25">
      <c r="A126" s="3"/>
      <c r="B126" s="3"/>
      <c r="C126" s="70" t="s">
        <v>442</v>
      </c>
      <c r="D126" s="71">
        <f>SUM(D123:D125)</f>
        <v>205310</v>
      </c>
      <c r="E126" s="71">
        <f>SUM(E123:E125)</f>
        <v>324011</v>
      </c>
      <c r="F126" s="71">
        <f>SUM(F123:F125)</f>
        <v>327780.89999999997</v>
      </c>
    </row>
    <row r="127" spans="1:6" x14ac:dyDescent="0.25">
      <c r="A127" s="3"/>
      <c r="B127" s="3"/>
      <c r="C127" s="3"/>
      <c r="D127" s="32"/>
      <c r="E127" s="32"/>
      <c r="F127" s="32"/>
    </row>
    <row r="128" spans="1:6" x14ac:dyDescent="0.25">
      <c r="A128" s="3"/>
      <c r="B128" s="3"/>
      <c r="C128" s="72" t="s">
        <v>443</v>
      </c>
      <c r="D128" s="73">
        <f>D25+D80+D117+D126</f>
        <v>3380014</v>
      </c>
      <c r="E128" s="79">
        <f>E25+E80+E117+E126</f>
        <v>3637416.4</v>
      </c>
      <c r="F128" s="79">
        <f>F25+F80+F117+F126</f>
        <v>3796217.68</v>
      </c>
    </row>
    <row r="129" spans="1:6" x14ac:dyDescent="0.25">
      <c r="A129" s="3"/>
      <c r="B129" s="3"/>
      <c r="C129" s="3"/>
      <c r="D129" s="32"/>
      <c r="E129" s="32"/>
      <c r="F129" s="32"/>
    </row>
    <row r="130" spans="1:6" x14ac:dyDescent="0.25">
      <c r="A130" s="11"/>
      <c r="B130" s="11"/>
      <c r="C130" s="50" t="s">
        <v>444</v>
      </c>
      <c r="D130" s="65">
        <v>10000</v>
      </c>
      <c r="E130" s="65">
        <v>10000</v>
      </c>
      <c r="F130" s="50">
        <v>9928</v>
      </c>
    </row>
    <row r="131" spans="1:6" x14ac:dyDescent="0.25">
      <c r="A131" s="11"/>
      <c r="B131" s="11"/>
      <c r="C131" s="11"/>
      <c r="D131" s="31"/>
      <c r="E131" s="31"/>
      <c r="F131" s="31"/>
    </row>
    <row r="132" spans="1:6" x14ac:dyDescent="0.25">
      <c r="A132" s="11"/>
      <c r="B132" s="11"/>
      <c r="C132" s="23" t="s">
        <v>445</v>
      </c>
      <c r="D132" s="40">
        <f t="shared" ref="D132" si="7">SUM(D128:D131)</f>
        <v>3390014</v>
      </c>
      <c r="E132" s="78">
        <f t="shared" ref="E132:F132" si="8">SUM(E128:E131)</f>
        <v>3647416.4</v>
      </c>
      <c r="F132" s="78">
        <f t="shared" si="8"/>
        <v>3806145.68</v>
      </c>
    </row>
    <row r="135" spans="1:6" x14ac:dyDescent="0.25">
      <c r="C135" s="66" t="s">
        <v>456</v>
      </c>
      <c r="D135" s="67">
        <v>3184704</v>
      </c>
      <c r="E135" s="83">
        <v>3283126.4</v>
      </c>
      <c r="F135" s="66">
        <v>3468853.96</v>
      </c>
    </row>
    <row r="136" spans="1:6" x14ac:dyDescent="0.25">
      <c r="C136" s="76" t="s">
        <v>398</v>
      </c>
      <c r="D136" s="77">
        <f>D65+D116</f>
        <v>0</v>
      </c>
      <c r="E136" s="77">
        <f>E64+E115</f>
        <v>17395</v>
      </c>
      <c r="F136" s="77">
        <f>F64+F115</f>
        <v>9510.82</v>
      </c>
    </row>
    <row r="137" spans="1:6" x14ac:dyDescent="0.25">
      <c r="C137" s="24" t="s">
        <v>328</v>
      </c>
      <c r="D137" s="41">
        <v>205310</v>
      </c>
      <c r="E137" s="41">
        <f>E123+E124+E125</f>
        <v>324011</v>
      </c>
      <c r="F137" s="24">
        <f>F123+F124+F125</f>
        <v>327780.89999999997</v>
      </c>
    </row>
  </sheetData>
  <pageMargins left="0.7" right="0.7" top="0.75" bottom="0.75" header="0.3" footer="0.3"/>
  <pageSetup paperSize="9" orientation="portrait" r:id="rId1"/>
  <headerFoot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2"/>
  <sheetViews>
    <sheetView zoomScale="93" zoomScaleNormal="93" workbookViewId="0">
      <selection activeCell="M16" sqref="M16"/>
    </sheetView>
  </sheetViews>
  <sheetFormatPr defaultRowHeight="15" x14ac:dyDescent="0.25"/>
  <cols>
    <col min="2" max="2" width="28.28515625" customWidth="1"/>
    <col min="7" max="7" width="13.85546875" customWidth="1"/>
  </cols>
  <sheetData>
    <row r="1" spans="1:29" x14ac:dyDescent="0.25">
      <c r="A1" s="32"/>
      <c r="B1" s="8" t="s">
        <v>481</v>
      </c>
      <c r="C1" s="8"/>
      <c r="D1" s="8"/>
      <c r="E1" s="8"/>
      <c r="F1" s="8"/>
      <c r="G1" s="8"/>
      <c r="H1" s="8"/>
      <c r="J1">
        <v>100000</v>
      </c>
    </row>
    <row r="2" spans="1:29" x14ac:dyDescent="0.25">
      <c r="A2" s="32"/>
      <c r="B2" s="8" t="s">
        <v>498</v>
      </c>
      <c r="C2" s="8"/>
      <c r="D2" s="8"/>
      <c r="E2" s="8"/>
      <c r="F2" s="8"/>
      <c r="G2" s="8"/>
      <c r="H2" s="8"/>
      <c r="J2">
        <v>180000</v>
      </c>
    </row>
    <row r="3" spans="1:29" x14ac:dyDescent="0.25">
      <c r="A3" s="32"/>
      <c r="B3" s="8" t="s">
        <v>482</v>
      </c>
      <c r="C3" s="8"/>
      <c r="D3" s="8"/>
      <c r="E3" s="8"/>
      <c r="F3" s="8"/>
      <c r="G3" s="8"/>
      <c r="H3" s="8"/>
      <c r="J3">
        <v>70000</v>
      </c>
    </row>
    <row r="4" spans="1:29" x14ac:dyDescent="0.25">
      <c r="A4" s="45"/>
      <c r="B4" s="54" t="s">
        <v>494</v>
      </c>
      <c r="C4" s="8"/>
      <c r="D4" s="8"/>
      <c r="E4" s="8"/>
      <c r="F4" s="8"/>
      <c r="G4" s="8"/>
      <c r="H4" s="8"/>
      <c r="J4">
        <f>SUM(J1:J3)</f>
        <v>350000</v>
      </c>
    </row>
    <row r="5" spans="1:29" s="52" customFormat="1" x14ac:dyDescent="0.25">
      <c r="A5" s="51"/>
      <c r="B5" s="51"/>
      <c r="C5" s="51"/>
      <c r="D5" s="51"/>
      <c r="E5" s="51"/>
      <c r="F5" s="51"/>
      <c r="G5" s="51"/>
      <c r="H5" s="51"/>
    </row>
    <row r="8" spans="1:29" x14ac:dyDescent="0.25">
      <c r="A8" s="3"/>
      <c r="B8" s="3" t="s">
        <v>450</v>
      </c>
      <c r="C8" s="3"/>
      <c r="D8" s="3"/>
      <c r="E8" s="3"/>
      <c r="F8" s="3"/>
      <c r="G8" s="3"/>
      <c r="H8" s="3"/>
      <c r="J8">
        <v>2000</v>
      </c>
    </row>
    <row r="9" spans="1:29" x14ac:dyDescent="0.25">
      <c r="A9" s="3"/>
      <c r="B9" s="3" t="s">
        <v>451</v>
      </c>
      <c r="C9" s="3"/>
      <c r="D9" s="3"/>
      <c r="E9" s="3"/>
      <c r="F9" s="3"/>
      <c r="G9" s="3"/>
      <c r="H9" s="3"/>
      <c r="J9">
        <v>8170</v>
      </c>
    </row>
    <row r="10" spans="1:29" x14ac:dyDescent="0.25">
      <c r="A10" s="3"/>
      <c r="B10" s="3" t="s">
        <v>452</v>
      </c>
      <c r="C10" s="3"/>
      <c r="D10" s="3"/>
      <c r="E10" s="3"/>
      <c r="F10" s="3"/>
      <c r="G10" s="3"/>
      <c r="H10" s="3"/>
      <c r="J10">
        <v>23000</v>
      </c>
    </row>
    <row r="11" spans="1:29" x14ac:dyDescent="0.25">
      <c r="A11" s="3"/>
      <c r="B11" s="3" t="s">
        <v>453</v>
      </c>
      <c r="C11" s="3"/>
      <c r="D11" s="3"/>
      <c r="E11" s="3"/>
      <c r="F11" s="3"/>
      <c r="G11" s="3"/>
      <c r="H11" s="3"/>
      <c r="J11">
        <v>5500</v>
      </c>
    </row>
    <row r="12" spans="1:29" x14ac:dyDescent="0.25">
      <c r="A12" s="3"/>
      <c r="B12" s="3" t="s">
        <v>454</v>
      </c>
      <c r="C12" s="3"/>
      <c r="D12" s="3"/>
      <c r="E12" s="3"/>
      <c r="F12" s="3"/>
      <c r="G12" s="3"/>
      <c r="H12" s="3"/>
      <c r="J12">
        <v>5500</v>
      </c>
    </row>
    <row r="13" spans="1:29" x14ac:dyDescent="0.25">
      <c r="A13" s="5"/>
      <c r="B13" s="5" t="s">
        <v>278</v>
      </c>
      <c r="C13" s="5"/>
      <c r="D13" s="5"/>
      <c r="E13" s="5"/>
      <c r="F13" s="5"/>
      <c r="G13" s="5"/>
      <c r="H13" s="5"/>
      <c r="J13">
        <v>5000</v>
      </c>
    </row>
    <row r="14" spans="1:29" x14ac:dyDescent="0.25">
      <c r="A14" s="3"/>
      <c r="B14" s="3" t="s">
        <v>60</v>
      </c>
      <c r="C14" s="3"/>
      <c r="D14" s="3"/>
      <c r="E14" s="3"/>
      <c r="F14" s="3"/>
      <c r="G14" s="3"/>
      <c r="H14" s="3"/>
      <c r="J14">
        <v>5000</v>
      </c>
    </row>
    <row r="15" spans="1:29" s="57" customFormat="1" x14ac:dyDescent="0.25">
      <c r="A15" s="56"/>
      <c r="B15" s="8" t="s">
        <v>497</v>
      </c>
      <c r="C15" s="55"/>
      <c r="D15" s="55"/>
      <c r="E15" s="55"/>
      <c r="F15" s="55"/>
      <c r="G15" s="55"/>
      <c r="H15" s="55"/>
      <c r="I15" s="56"/>
      <c r="J15" s="56">
        <v>35000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</row>
    <row r="16" spans="1:29" x14ac:dyDescent="0.25">
      <c r="A16" s="3"/>
      <c r="B16" s="53" t="s">
        <v>468</v>
      </c>
      <c r="C16" s="53"/>
      <c r="D16" s="53"/>
      <c r="E16" s="53"/>
      <c r="F16" s="53"/>
      <c r="G16" s="53"/>
      <c r="H16" s="53"/>
      <c r="J16">
        <v>10000</v>
      </c>
    </row>
    <row r="17" spans="1:11" s="52" customFormat="1" x14ac:dyDescent="0.25">
      <c r="A17" s="51"/>
      <c r="B17" s="8" t="s">
        <v>499</v>
      </c>
      <c r="C17" s="8"/>
      <c r="D17" s="8"/>
      <c r="E17" s="8"/>
      <c r="F17" s="8"/>
      <c r="G17" s="8"/>
      <c r="H17" s="8"/>
      <c r="J17" s="52">
        <v>10000</v>
      </c>
    </row>
    <row r="18" spans="1:11" s="52" customFormat="1" x14ac:dyDescent="0.25">
      <c r="A18" s="51"/>
      <c r="B18" s="8" t="s">
        <v>496</v>
      </c>
      <c r="C18" s="8"/>
      <c r="D18" s="8"/>
      <c r="E18" s="8"/>
      <c r="F18" s="8"/>
      <c r="G18" s="8"/>
      <c r="H18" s="8"/>
      <c r="J18" s="52">
        <v>10000</v>
      </c>
    </row>
    <row r="19" spans="1:11" s="52" customFormat="1" x14ac:dyDescent="0.25">
      <c r="A19" s="51"/>
      <c r="B19" s="8" t="s">
        <v>503</v>
      </c>
      <c r="C19" s="8"/>
      <c r="D19" s="8"/>
      <c r="E19" s="8"/>
      <c r="F19" s="8"/>
      <c r="G19" s="8"/>
      <c r="H19" s="8"/>
      <c r="J19" s="52">
        <v>1000</v>
      </c>
    </row>
    <row r="20" spans="1:11" s="52" customFormat="1" x14ac:dyDescent="0.25">
      <c r="A20" s="51"/>
      <c r="B20" s="8" t="s">
        <v>504</v>
      </c>
      <c r="C20" s="8"/>
      <c r="D20" s="8"/>
      <c r="E20" s="8"/>
      <c r="F20" s="8"/>
      <c r="G20" s="8"/>
      <c r="H20" s="8"/>
      <c r="J20" s="52">
        <v>1000</v>
      </c>
    </row>
    <row r="21" spans="1:11" s="52" customFormat="1" x14ac:dyDescent="0.25">
      <c r="A21" s="51"/>
      <c r="B21" s="8" t="s">
        <v>502</v>
      </c>
      <c r="C21" s="8"/>
      <c r="D21" s="8"/>
      <c r="E21" s="8"/>
      <c r="F21" s="8"/>
      <c r="G21" s="8"/>
      <c r="H21" s="8"/>
      <c r="J21" s="52">
        <v>7000</v>
      </c>
    </row>
    <row r="22" spans="1:11" s="52" customFormat="1" x14ac:dyDescent="0.25">
      <c r="A22" s="51"/>
      <c r="B22" s="8" t="s">
        <v>500</v>
      </c>
      <c r="C22" s="8"/>
      <c r="D22" s="8"/>
      <c r="E22" s="8"/>
      <c r="F22" s="8"/>
      <c r="G22" s="8"/>
      <c r="H22" s="8"/>
      <c r="J22" s="52">
        <v>60000</v>
      </c>
    </row>
    <row r="23" spans="1:11" s="52" customFormat="1" x14ac:dyDescent="0.25">
      <c r="A23" s="51"/>
      <c r="B23" s="8" t="s">
        <v>501</v>
      </c>
      <c r="C23" s="8"/>
      <c r="D23" s="8"/>
      <c r="E23" s="8"/>
      <c r="F23" s="8"/>
      <c r="G23" s="8"/>
      <c r="H23" s="8"/>
      <c r="J23" s="52">
        <v>10000</v>
      </c>
    </row>
    <row r="24" spans="1:11" x14ac:dyDescent="0.25">
      <c r="B24" s="19" t="s">
        <v>494</v>
      </c>
      <c r="J24">
        <f>SUM(J8:J23)</f>
        <v>198170</v>
      </c>
    </row>
    <row r="25" spans="1:11" x14ac:dyDescent="0.25">
      <c r="B25" s="58"/>
    </row>
    <row r="27" spans="1:11" x14ac:dyDescent="0.25">
      <c r="B27" t="s">
        <v>493</v>
      </c>
      <c r="J27">
        <v>2919340</v>
      </c>
    </row>
    <row r="28" spans="1:11" x14ac:dyDescent="0.25">
      <c r="B28" t="s">
        <v>492</v>
      </c>
      <c r="J28">
        <v>2721170</v>
      </c>
    </row>
    <row r="29" spans="1:11" x14ac:dyDescent="0.25">
      <c r="B29" t="s">
        <v>495</v>
      </c>
      <c r="J29">
        <f>SUM(J27-J28)</f>
        <v>198170</v>
      </c>
    </row>
    <row r="32" spans="1:11" x14ac:dyDescent="0.25">
      <c r="B32" t="s">
        <v>505</v>
      </c>
      <c r="K32">
        <f>J29-J24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1847938AAADE4ABBD52BFF013FBF74" ma:contentTypeVersion="7" ma:contentTypeDescription="Umožňuje vytvoriť nový dokument." ma:contentTypeScope="" ma:versionID="5cbe82297251aa741477f003c7ad2410">
  <xsd:schema xmlns:xsd="http://www.w3.org/2001/XMLSchema" xmlns:xs="http://www.w3.org/2001/XMLSchema" xmlns:p="http://schemas.microsoft.com/office/2006/metadata/properties" xmlns:ns2="6ae9ddb2-e0de-4138-b997-fe4ffec7e5b7" xmlns:ns3="6198ebfd-589c-4d0d-a9e8-468f5ae750c8" targetNamespace="http://schemas.microsoft.com/office/2006/metadata/properties" ma:root="true" ma:fieldsID="7627e48e648f92a8fdb665a14907d48b" ns2:_="" ns3:_="">
    <xsd:import namespace="6ae9ddb2-e0de-4138-b997-fe4ffec7e5b7"/>
    <xsd:import namespace="6198ebfd-589c-4d0d-a9e8-468f5ae75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9ddb2-e0de-4138-b997-fe4ffec7e5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8ebfd-589c-4d0d-a9e8-468f5ae750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F110CA-E35E-4B43-A4CC-E0B57049AE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3B780-B1ED-47A8-8695-5FEA8C15FB2B}"/>
</file>

<file path=customXml/itemProps3.xml><?xml version="1.0" encoding="utf-8"?>
<ds:datastoreItem xmlns:ds="http://schemas.openxmlformats.org/officeDocument/2006/customXml" ds:itemID="{4C0EDCC4-C920-4BB8-A96D-969E214DC453}">
  <ds:schemaRefs>
    <ds:schemaRef ds:uri="6198ebfd-589c-4d0d-a9e8-468f5ae750c8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ae9ddb2-e0de-4138-b997-fe4ffec7e5b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Výdavky</vt:lpstr>
      <vt:lpstr>Príjmy</vt:lpstr>
      <vt:lpstr>Hárok3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Csibova</cp:lastModifiedBy>
  <cp:lastPrinted>2020-06-18T10:01:15Z</cp:lastPrinted>
  <dcterms:created xsi:type="dcterms:W3CDTF">2014-12-30T17:23:21Z</dcterms:created>
  <dcterms:modified xsi:type="dcterms:W3CDTF">2020-06-18T10:02:53Z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0x010100221847938AAADE4ABBD52BFF013FBF74</vt:lpwstr>
  </property>
</Properties>
</file>